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Pipeline" sheetId="2" state="visible" r:id="rId4"/>
    <sheet name="Reports Due" sheetId="3" state="visible" r:id="rId5"/>
    <sheet name="Funders" sheetId="4" state="visible" r:id="rId6"/>
    <sheet name="Dashboard" sheetId="5" state="visible" r:id="rId7"/>
    <sheet name="List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K4" authorId="0">
      <text>
        <r>
          <rPr>
            <sz val="10"/>
            <rFont val="Arial"/>
            <family val="2"/>
          </rPr>
          <t xml:space="preserve">Days from today to the next deadline that still needs action. Submitted, awarded and declined rows are left blank.</t>
        </r>
      </text>
    </comment>
    <comment ref="L4" authorId="0">
      <text>
        <r>
          <rPr>
            <sz val="10"/>
            <rFont val="Arial"/>
            <family val="2"/>
          </rPr>
          <t xml:space="preserve">Ask times the planning likelihood for the stage (edit on the Lists sheet).</t>
        </r>
      </text>
    </comment>
  </commentList>
</comments>
</file>

<file path=xl/sharedStrings.xml><?xml version="1.0" encoding="utf-8"?>
<sst xmlns="http://schemas.openxmlformats.org/spreadsheetml/2006/main" count="191" uniqueCount="136">
  <si>
    <t xml:space="preserve">Grant Deadline Tracker</t>
  </si>
  <si>
    <t xml:space="preserve">A free spreadsheet from Grantnook.</t>
  </si>
  <si>
    <t xml:space="preserve">How to use it</t>
  </si>
  <si>
    <t xml:space="preserve">1. Open the Pipeline sheet. Add one row for each grant you are researching, writing or waiting on.</t>
  </si>
  <si>
    <t xml:space="preserve">2. Pick a stage from the dropdown. Enter the LOI due, full proposal due and decision dates you know.</t>
  </si>
  <si>
    <t xml:space="preserve">3. Watch the 'Days until due' column. Red means under 7 days or overdue. Amber means under 21 days.</t>
  </si>
  <si>
    <t xml:space="preserve">4. When you win an award, set the stage to awarded, enter the amount awarded, and add its reports on the Reports Due sheet.</t>
  </si>
  <si>
    <t xml:space="preserve">5. Keep contacts and notes on the Funders sheet. The Dashboard sheet summarizes everything.</t>
  </si>
  <si>
    <t xml:space="preserve">Colors</t>
  </si>
  <si>
    <t xml:space="preserve">White cells: type here.   Grey cells: calculated for you, do not type.   Yellow rows: examples. Delete them or type over them.</t>
  </si>
  <si>
    <t xml:space="preserve">Good to know</t>
  </si>
  <si>
    <t xml:space="preserve">The six example rows use made-up funders. Any resemblance to real organizations is a coincidence.</t>
  </si>
  <si>
    <t xml:space="preserve">'Next deadline' picks the date that still needs action for the row's stage. Submitted, awarded and declined rows have no next deadline.</t>
  </si>
  <si>
    <t xml:space="preserve">Expected dollars multiply each ask by a planning likelihood for its stage (Lists sheet). The percentages are starting guesses. Change them to fit your history.</t>
  </si>
  <si>
    <t xml:space="preserve">The sheet holds 200 pipeline rows, 100 report rows and 100 funders. Copy the formulas in the grey cells down if you need more.</t>
  </si>
  <si>
    <t xml:space="preserve">Dates use today's date from your computer, so the day counts update each time you open the file.</t>
  </si>
  <si>
    <t xml:space="preserve">Works in Excel, Google Sheets and LibreOffice. In Google Sheets, upload the file and open it as a Google Sheet.</t>
  </si>
  <si>
    <t xml:space="preserve">Want this to remind you by email, and let your team share one view? Join the early access list at the Grantnook site.</t>
  </si>
  <si>
    <t xml:space="preserve">Pipeline</t>
  </si>
  <si>
    <t xml:space="preserve">One row per ask. Fill the white cells. Grey cells calculate on their own. Delete the yellow example rows when you are ready.</t>
  </si>
  <si>
    <t xml:space="preserve">Days until due: red means under 7 days (or overdue), amber means under 21 days.</t>
  </si>
  <si>
    <t xml:space="preserve">Funder</t>
  </si>
  <si>
    <t xml:space="preserve">Program</t>
  </si>
  <si>
    <t xml:space="preserve">Ask ($)</t>
  </si>
  <si>
    <t xml:space="preserve">Stage</t>
  </si>
  <si>
    <t xml:space="preserve">LOI due</t>
  </si>
  <si>
    <t xml:space="preserve">Full proposal due</t>
  </si>
  <si>
    <t xml:space="preserve">Decision date</t>
  </si>
  <si>
    <t xml:space="preserve">Owner</t>
  </si>
  <si>
    <t xml:space="preserve">Amount awarded ($)</t>
  </si>
  <si>
    <t xml:space="preserve">Next deadline (auto)</t>
  </si>
  <si>
    <t xml:space="preserve">Days until due (auto)</t>
  </si>
  <si>
    <t xml:space="preserve">Expected $ (auto)</t>
  </si>
  <si>
    <t xml:space="preserve">Notes</t>
  </si>
  <si>
    <t xml:space="preserve">Row type</t>
  </si>
  <si>
    <t xml:space="preserve">Sort key (auto)</t>
  </si>
  <si>
    <t xml:space="preserve">Example: Birchwood Family Foundation</t>
  </si>
  <si>
    <t xml:space="preserve">Community Programs</t>
  </si>
  <si>
    <t xml:space="preserve">drafting</t>
  </si>
  <si>
    <t xml:space="preserve">Dana</t>
  </si>
  <si>
    <t xml:space="preserve">Budget attachment still needed.</t>
  </si>
  <si>
    <t xml:space="preserve">EXAMPLE</t>
  </si>
  <si>
    <t xml:space="preserve">Example: Larkspur County Arts Fund</t>
  </si>
  <si>
    <t xml:space="preserve">Youth Arts Access</t>
  </si>
  <si>
    <t xml:space="preserve">LOI</t>
  </si>
  <si>
    <t xml:space="preserve">Priya</t>
  </si>
  <si>
    <t xml:space="preserve">Two-page LOI. Ask the program officer about match.</t>
  </si>
  <si>
    <t xml:space="preserve">Example: Tamarack Health Trust</t>
  </si>
  <si>
    <t xml:space="preserve">Food Security Mini-Grant</t>
  </si>
  <si>
    <t xml:space="preserve">researching</t>
  </si>
  <si>
    <t xml:space="preserve">Marcus</t>
  </si>
  <si>
    <t xml:space="preserve">Check eligibility for our county first.</t>
  </si>
  <si>
    <t xml:space="preserve">Example: Quillfeather Giving Circle</t>
  </si>
  <si>
    <t xml:space="preserve">General Operating</t>
  </si>
  <si>
    <t xml:space="preserve">submitted</t>
  </si>
  <si>
    <t xml:space="preserve">Submitted online. Confirmation email saved.</t>
  </si>
  <si>
    <t xml:space="preserve">Example: Harlow Ridge Community Foundation</t>
  </si>
  <si>
    <t xml:space="preserve">Neighborhood Gardens</t>
  </si>
  <si>
    <t xml:space="preserve">awarded</t>
  </si>
  <si>
    <t xml:space="preserve">Award letter in shared folder. See Reports Due.</t>
  </si>
  <si>
    <t xml:space="preserve">Example: Pinecrest Business Giving</t>
  </si>
  <si>
    <t xml:space="preserve">Volunteer Match</t>
  </si>
  <si>
    <t xml:space="preserve">declined</t>
  </si>
  <si>
    <t xml:space="preserve">Ask for feedback and a reapply date.</t>
  </si>
  <si>
    <t xml:space="preserve">Reports Due</t>
  </si>
  <si>
    <t xml:space="preserve">Every report you owe after an award. Add a row as soon as you receive an award letter.</t>
  </si>
  <si>
    <t xml:space="preserve">Days until due: red means under 7 days (or overdue), amber means under 21 days. Submitted and accepted reports stop counting.</t>
  </si>
  <si>
    <t xml:space="preserve">Award</t>
  </si>
  <si>
    <t xml:space="preserve">Report type</t>
  </si>
  <si>
    <t xml:space="preserve">Due date</t>
  </si>
  <si>
    <t xml:space="preserve">Status</t>
  </si>
  <si>
    <t xml:space="preserve">Example: Larkspur County Arts Fund, 2025 award</t>
  </si>
  <si>
    <t xml:space="preserve">Final narrative</t>
  </si>
  <si>
    <t xml:space="preserve">in progress</t>
  </si>
  <si>
    <t xml:space="preserve">Draft is with the program director.</t>
  </si>
  <si>
    <t xml:space="preserve">Example: Harlow Ridge Community Foundation, Neighborhood Gardens</t>
  </si>
  <si>
    <t xml:space="preserve">Interim narrative</t>
  </si>
  <si>
    <t xml:space="preserve">not started</t>
  </si>
  <si>
    <t xml:space="preserve">Funder asks for photos and a short budget update.</t>
  </si>
  <si>
    <t xml:space="preserve">Financial report</t>
  </si>
  <si>
    <t xml:space="preserve">Use the funder's template.</t>
  </si>
  <si>
    <t xml:space="preserve">Funders</t>
  </si>
  <si>
    <t xml:space="preserve">Who gives, how much, and when you last spoke. Writing it down means the next person does not start from zero.</t>
  </si>
  <si>
    <t xml:space="preserve">Amber in 'Days since contact' means 180 days or more without contact. That cutoff is a suggestion, not a rule.</t>
  </si>
  <si>
    <t xml:space="preserve">Contact name</t>
  </si>
  <si>
    <t xml:space="preserve">Email or phone</t>
  </si>
  <si>
    <t xml:space="preserve">Typical gift, low ($)</t>
  </si>
  <si>
    <t xml:space="preserve">Typical gift, high ($)</t>
  </si>
  <si>
    <t xml:space="preserve">Focus areas</t>
  </si>
  <si>
    <t xml:space="preserve">Last contact</t>
  </si>
  <si>
    <t xml:space="preserve">Days since contact (auto)</t>
  </si>
  <si>
    <t xml:space="preserve">Relationship notes</t>
  </si>
  <si>
    <t xml:space="preserve">Jordan Ellis (program officer)</t>
  </si>
  <si>
    <t xml:space="preserve">jordan@example.org</t>
  </si>
  <si>
    <t xml:space="preserve">Neighborhood programs, youth, small organizations</t>
  </si>
  <si>
    <t xml:space="preserve">Prefers a call before the LOI. Board meets in March and September.</t>
  </si>
  <si>
    <t xml:space="preserve">Sam Whitaker</t>
  </si>
  <si>
    <t xml:space="preserve">555-0142</t>
  </si>
  <si>
    <t xml:space="preserve">Arts access, schools</t>
  </si>
  <si>
    <t xml:space="preserve">Funded us in 2025. Final report is due soon.</t>
  </si>
  <si>
    <t xml:space="preserve">Info line</t>
  </si>
  <si>
    <t xml:space="preserve">info@example.org</t>
  </si>
  <si>
    <t xml:space="preserve">Nutrition, community health</t>
  </si>
  <si>
    <t xml:space="preserve">Cold so far. Introduction possible through a board member.</t>
  </si>
  <si>
    <t xml:space="preserve">Nia Okafor</t>
  </si>
  <si>
    <t xml:space="preserve">nia@example.org</t>
  </si>
  <si>
    <t xml:space="preserve">Parks, gardens, local places</t>
  </si>
  <si>
    <t xml:space="preserve">Awarded this year. Invite her to the fall open house.</t>
  </si>
  <si>
    <t xml:space="preserve">Dashboard</t>
  </si>
  <si>
    <t xml:space="preserve">Everything here is calculated from the other sheets. Nothing to type.</t>
  </si>
  <si>
    <t xml:space="preserve">Totals by stage</t>
  </si>
  <si>
    <t xml:space="preserve">Expected vs awarded</t>
  </si>
  <si>
    <t xml:space="preserve">Asks</t>
  </si>
  <si>
    <t xml:space="preserve">Expected ($)</t>
  </si>
  <si>
    <t xml:space="preserve">Open asks (researching to submitted)</t>
  </si>
  <si>
    <t xml:space="preserve">Dollars asked, still open</t>
  </si>
  <si>
    <t xml:space="preserve">Expected dollars, still open</t>
  </si>
  <si>
    <t xml:space="preserve">Awarded dollars</t>
  </si>
  <si>
    <t xml:space="preserve">Awarded plus expected</t>
  </si>
  <si>
    <t xml:space="preserve">Expected dollars use the planning likelihoods on the Lists sheet. They are estimates for planning.</t>
  </si>
  <si>
    <t xml:space="preserve">Total</t>
  </si>
  <si>
    <t xml:space="preserve">Next 5 deadlines</t>
  </si>
  <si>
    <t xml:space="preserve">#</t>
  </si>
  <si>
    <t xml:space="preserve">Due</t>
  </si>
  <si>
    <t xml:space="preserve">Days</t>
  </si>
  <si>
    <t xml:space="preserve">Next 3 reports due</t>
  </si>
  <si>
    <t xml:space="preserve">Lists</t>
  </si>
  <si>
    <t xml:space="preserve">Edit the likelihood percentages to match your own experience. Stage names feed the dropdowns and the Dashboard, so rename them with care.</t>
  </si>
  <si>
    <t xml:space="preserve">Planning likelihood</t>
  </si>
  <si>
    <t xml:space="preserve">Report types</t>
  </si>
  <si>
    <t xml:space="preserve">Report status</t>
  </si>
  <si>
    <t xml:space="preserve">Site visit</t>
  </si>
  <si>
    <t xml:space="preserve">accepted</t>
  </si>
  <si>
    <t xml:space="preserve">Audit or 990 copy</t>
  </si>
  <si>
    <t xml:space="preserve">Other</t>
  </si>
  <si>
    <t xml:space="preserve">Assumption: the likelihood percentages are starting guesses for planning, not statistics. Replace them with your own win rates once you have a few decisions behind you.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</si>
</sst>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;&quot;($&quot;#,##0\);\-"/>
    <numFmt numFmtId="166" formatCode="yyyy\-mm\-dd"/>
    <numFmt numFmtId="167" formatCode="0"/>
    <numFmt numFmtId="168" formatCode="0.00000"/>
    <numFmt numFmtId="169" formatCode="General"/>
    <numFmt numFmtId="170" formatCode="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E3A40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2"/>
      <color rgb="FF1E3A4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6"/>
      <color rgb="FF1E3A40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sz val="10"/>
      <name val="Arial"/>
      <family val="2"/>
    </font>
    <font>
      <b val="true"/>
      <sz val="10"/>
      <color rgb="FF000000"/>
      <name val="Arial"/>
      <family val="0"/>
      <charset val="1"/>
    </font>
    <font>
      <sz val="8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E3A40"/>
        <bgColor rgb="FF003366"/>
      </patternFill>
    </fill>
    <fill>
      <patternFill patternType="solid">
        <fgColor rgb="FF2F6F78"/>
        <bgColor rgb="FF008080"/>
      </patternFill>
    </fill>
    <fill>
      <patternFill patternType="solid">
        <fgColor rgb="FFFFF8E1"/>
        <bgColor rgb="FFF9F9F9"/>
      </patternFill>
    </fill>
    <fill>
      <patternFill patternType="solid">
        <fgColor rgb="FFF2F2F2"/>
        <bgColor rgb="FFE8F1F2"/>
      </patternFill>
    </fill>
    <fill>
      <patternFill patternType="solid">
        <fgColor rgb="FFE8F1F2"/>
        <bgColor rgb="FFF2F2F2"/>
      </patternFill>
    </fill>
    <fill>
      <patternFill patternType="solid">
        <fgColor rgb="FFFFFFCC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5"/>
      </left>
      <right style="thin">
        <color rgb="FFC9D3D5"/>
      </right>
      <top style="thin">
        <color rgb="FFC9D3D5"/>
      </top>
      <bottom style="thin">
        <color rgb="FFC9D3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7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7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7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7A1010"/>
      </font>
      <fill>
        <patternFill>
          <bgColor rgb="FFF4B6B0"/>
        </patternFill>
      </fill>
    </dxf>
    <dxf>
      <font>
        <name val="Arial"/>
        <charset val="1"/>
        <family val="0"/>
        <color rgb="FF5C4300"/>
      </font>
      <fill>
        <patternFill>
          <bgColor rgb="FFFFE08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A1010"/>
      <rgbColor rgb="FF008000"/>
      <rgbColor rgb="FF000080"/>
      <rgbColor rgb="FF808000"/>
      <rgbColor rgb="FF800080"/>
      <rgbColor rgb="FF2F6F78"/>
      <rgbColor rgb="FFD9D9D9"/>
      <rgbColor rgb="FF878787"/>
      <rgbColor rgb="FF9999FF"/>
      <rgbColor rgb="FF993366"/>
      <rgbColor rgb="FFFFFFCC"/>
      <rgbColor rgb="FFE8F1F2"/>
      <rgbColor rgb="FF660066"/>
      <rgbColor rgb="FFFF8080"/>
      <rgbColor rgb="FF0066CC"/>
      <rgbColor rgb="FFC9D3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9F9F9"/>
      <rgbColor rgb="FFFFF8E1"/>
      <rgbColor rgb="FF99CCFF"/>
      <rgbColor rgb="FFF4B6B0"/>
      <rgbColor rgb="FFCC99FF"/>
      <rgbColor rgb="FFFFE08A"/>
      <rgbColor rgb="FF3366FF"/>
      <rgbColor rgb="FF33CCCC"/>
      <rgbColor rgb="FF99CC00"/>
      <rgbColor rgb="FFFFCC00"/>
      <rgbColor rgb="FFFF9900"/>
      <rgbColor rgb="FFFF6600"/>
      <rgbColor rgb="FF4F81BD"/>
      <rgbColor rgb="FF8AA6AB"/>
      <rgbColor rgb="FF003366"/>
      <rgbColor rgb="FF339966"/>
      <rgbColor rgb="FF003300"/>
      <rgbColor rgb="FF5C4300"/>
      <rgbColor rgb="FF993300"/>
      <rgbColor rgb="FF993366"/>
      <rgbColor rgb="FF555555"/>
      <rgbColor rgb="FF1E3A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Dollars asked by stage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Dashboard!C5</c:f>
              <c:strCache>
                <c:ptCount val="1"/>
                <c:pt idx="0">
                  <c:v>Ask ($)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Dashboard!$A$6:$A$11</c:f>
              <c:strCache>
                <c:ptCount val="6"/>
                <c:pt idx="0">
                  <c:v>researching</c:v>
                </c:pt>
                <c:pt idx="1">
                  <c:v>LOI</c:v>
                </c:pt>
                <c:pt idx="2">
                  <c:v>drafting</c:v>
                </c:pt>
                <c:pt idx="3">
                  <c:v>submitted</c:v>
                </c:pt>
                <c:pt idx="4">
                  <c:v>awarded</c:v>
                </c:pt>
                <c:pt idx="5">
                  <c:v>declined</c:v>
                </c:pt>
              </c:strCache>
            </c:strRef>
          </c:cat>
          <c:val>
            <c:numRef>
              <c:f>Dashboard!$C$6:$C$11</c:f>
              <c:numCache>
                <c:formatCode>\$#,##0;"($"#,##0\);\-</c:formatCode>
                <c:ptCount val="6"/>
                <c:pt idx="0">
                  <c:v>8000</c:v>
                </c:pt>
                <c:pt idx="1">
                  <c:v>12000</c:v>
                </c:pt>
                <c:pt idx="2">
                  <c:v>25000</c:v>
                </c:pt>
                <c:pt idx="3">
                  <c:v>15000</c:v>
                </c:pt>
                <c:pt idx="4">
                  <c:v>10000</c:v>
                </c:pt>
                <c:pt idx="5">
                  <c:v>5000</c:v>
                </c:pt>
              </c:numCache>
            </c:numRef>
          </c:val>
        </c:ser>
        <c:gapWidth val="150"/>
        <c:overlap val="0"/>
        <c:axId val="83915482"/>
        <c:axId val="97017867"/>
      </c:barChart>
      <c:catAx>
        <c:axId val="8391548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017867"/>
        <c:crosses val="autoZero"/>
        <c:auto val="1"/>
        <c:lblAlgn val="ctr"/>
        <c:lblOffset val="100"/>
        <c:noMultiLvlLbl val="0"/>
      </c:catAx>
      <c:valAx>
        <c:axId val="9701786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;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391548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3</xdr:row>
      <xdr:rowOff>0</xdr:rowOff>
    </xdr:from>
    <xdr:to>
      <xdr:col>17</xdr:col>
      <xdr:colOff>147600</xdr:colOff>
      <xdr:row>15</xdr:row>
      <xdr:rowOff>24120</xdr:rowOff>
    </xdr:to>
    <xdr:graphicFrame>
      <xdr:nvGraphicFramePr>
        <xdr:cNvPr id="0" name="Chart 1"/>
        <xdr:cNvGraphicFramePr/>
      </xdr:nvGraphicFramePr>
      <xdr:xfrm>
        <a:off x="12100680" y="704880"/>
        <a:ext cx="50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A6AB"/>
    <pageSetUpPr fitToPage="false"/>
  </sheetPr>
  <dimension ref="A1:A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24.4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4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4"/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4" t="s">
        <v>11</v>
      </c>
    </row>
    <row r="16" customFormat="false" ht="15" hidden="false" customHeight="false" outlineLevel="0" collapsed="false">
      <c r="A16" s="4" t="s">
        <v>12</v>
      </c>
    </row>
    <row r="17" customFormat="false" ht="23.85" hidden="false" customHeight="false" outlineLevel="0" collapsed="false">
      <c r="A17" s="4" t="s">
        <v>13</v>
      </c>
    </row>
    <row r="18" customFormat="false" ht="15" hidden="false" customHeight="false" outlineLevel="0" collapsed="false">
      <c r="A18" s="4" t="s">
        <v>14</v>
      </c>
    </row>
    <row r="19" customFormat="false" ht="15" hidden="false" customHeight="false" outlineLevel="0" collapsed="false">
      <c r="A19" s="4" t="s">
        <v>15</v>
      </c>
    </row>
    <row r="20" customFormat="false" ht="15" hidden="false" customHeight="false" outlineLevel="0" collapsed="false">
      <c r="A20" s="4" t="s">
        <v>16</v>
      </c>
    </row>
    <row r="21" customFormat="false" ht="15" hidden="false" customHeight="false" outlineLevel="0" collapsed="false">
      <c r="A21" s="4"/>
    </row>
    <row r="22" customFormat="false" ht="15" hidden="false" customHeight="false" outlineLevel="0" collapsed="false">
      <c r="A22" s="4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6F78"/>
    <pageSetUpPr fitToPage="false"/>
  </sheetPr>
  <dimension ref="A1:O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10" min="9" style="0" width="14"/>
    <col collapsed="false" customWidth="true" hidden="false" outlineLevel="0" max="12" min="11" style="0" width="13"/>
    <col collapsed="false" customWidth="true" hidden="false" outlineLevel="0" max="13" min="13" style="0" width="38"/>
    <col collapsed="false" customWidth="true" hidden="false" outlineLevel="0" max="14" min="14" style="0" width="11"/>
    <col collapsed="false" customWidth="true" hidden="true" outlineLevel="0" max="15" min="15" style="0" width="12"/>
  </cols>
  <sheetData>
    <row r="1" customFormat="false" ht="25.5" hidden="false" customHeight="true" outlineLevel="0" collapsed="false">
      <c r="A1" s="5" t="s">
        <v>18</v>
      </c>
    </row>
    <row r="2" customFormat="false" ht="15" hidden="false" customHeight="false" outlineLevel="0" collapsed="false">
      <c r="A2" s="2" t="s">
        <v>19</v>
      </c>
    </row>
    <row r="3" customFormat="false" ht="15" hidden="false" customHeight="false" outlineLevel="0" collapsed="false">
      <c r="A3" s="6" t="s">
        <v>20</v>
      </c>
    </row>
    <row r="4" customFormat="false" ht="31.5" hidden="false" customHeight="true" outlineLevel="0" collapsed="false">
      <c r="A4" s="7" t="s">
        <v>21</v>
      </c>
      <c r="B4" s="7" t="s">
        <v>22</v>
      </c>
      <c r="C4" s="7" t="s">
        <v>23</v>
      </c>
      <c r="D4" s="7" t="s">
        <v>24</v>
      </c>
      <c r="E4" s="7" t="s">
        <v>25</v>
      </c>
      <c r="F4" s="7" t="s">
        <v>26</v>
      </c>
      <c r="G4" s="7" t="s">
        <v>27</v>
      </c>
      <c r="H4" s="7" t="s">
        <v>28</v>
      </c>
      <c r="I4" s="7" t="s">
        <v>29</v>
      </c>
      <c r="J4" s="8" t="s">
        <v>30</v>
      </c>
      <c r="K4" s="8" t="s">
        <v>31</v>
      </c>
      <c r="L4" s="8" t="s">
        <v>32</v>
      </c>
      <c r="M4" s="7" t="s">
        <v>33</v>
      </c>
      <c r="N4" s="7" t="s">
        <v>34</v>
      </c>
      <c r="O4" s="8" t="s">
        <v>35</v>
      </c>
    </row>
    <row r="5" customFormat="false" ht="15" hidden="false" customHeight="false" outlineLevel="0" collapsed="false">
      <c r="A5" s="9" t="s">
        <v>36</v>
      </c>
      <c r="B5" s="9" t="s">
        <v>37</v>
      </c>
      <c r="C5" s="10" t="n">
        <v>25000</v>
      </c>
      <c r="D5" s="11" t="s">
        <v>38</v>
      </c>
      <c r="E5" s="12" t="n">
        <v>46280</v>
      </c>
      <c r="F5" s="12" t="n">
        <v>46326</v>
      </c>
      <c r="G5" s="12" t="n">
        <v>46407</v>
      </c>
      <c r="H5" s="11" t="s">
        <v>39</v>
      </c>
      <c r="I5" s="10"/>
      <c r="J5" s="13" t="n">
        <f aca="false">IF(OR(D5="",D5="submitted",D5="awarded",D5="declined"),"",IF(OR(D5="researching",D5="LOI"),IF(AND(E5&lt;&gt;"",F5&lt;&gt;""),MIN(E5,F5),IF(E5&lt;&gt;"",E5,IF(F5&lt;&gt;"",F5,""))),IF(F5&lt;&gt;"",F5,"")))</f>
        <v>46326</v>
      </c>
      <c r="K5" s="14" t="n">
        <f aca="true">IF(J5="","",J5-TODAY())</f>
        <v>4</v>
      </c>
      <c r="L5" s="15" t="n">
        <f aca="false">IF(OR(C5="",D5=""),"",C5*IFERROR(INDEX(Lists!$B$5:$B$10,MATCH(D5,Lists!$A$5:$A$10,0)),0))</f>
        <v>8750</v>
      </c>
      <c r="M5" s="9" t="s">
        <v>40</v>
      </c>
      <c r="N5" s="16" t="s">
        <v>41</v>
      </c>
      <c r="O5" s="17" t="n">
        <f aca="false">IF(J5="","",J5+ROW()/100000)</f>
        <v>46326.00005</v>
      </c>
    </row>
    <row r="6" customFormat="false" ht="23.85" hidden="false" customHeight="false" outlineLevel="0" collapsed="false">
      <c r="A6" s="9" t="s">
        <v>42</v>
      </c>
      <c r="B6" s="9" t="s">
        <v>43</v>
      </c>
      <c r="C6" s="10" t="n">
        <v>12000</v>
      </c>
      <c r="D6" s="11" t="s">
        <v>44</v>
      </c>
      <c r="E6" s="12" t="n">
        <v>46336</v>
      </c>
      <c r="F6" s="12" t="n">
        <v>46402</v>
      </c>
      <c r="G6" s="12" t="n">
        <v>46478</v>
      </c>
      <c r="H6" s="11" t="s">
        <v>45</v>
      </c>
      <c r="I6" s="10"/>
      <c r="J6" s="13" t="n">
        <f aca="false">IF(OR(D6="",D6="submitted",D6="awarded",D6="declined"),"",IF(OR(D6="researching",D6="LOI"),IF(AND(E6&lt;&gt;"",F6&lt;&gt;""),MIN(E6,F6),IF(E6&lt;&gt;"",E6,IF(F6&lt;&gt;"",F6,""))),IF(F6&lt;&gt;"",F6,"")))</f>
        <v>46336</v>
      </c>
      <c r="K6" s="14" t="n">
        <f aca="true">IF(J6="","",J6-TODAY())</f>
        <v>14</v>
      </c>
      <c r="L6" s="15" t="n">
        <f aca="false">IF(OR(C6="",D6=""),"",C6*IFERROR(INDEX(Lists!$B$5:$B$10,MATCH(D6,Lists!$A$5:$A$10,0)),0))</f>
        <v>3000</v>
      </c>
      <c r="M6" s="9" t="s">
        <v>46</v>
      </c>
      <c r="N6" s="16" t="s">
        <v>41</v>
      </c>
      <c r="O6" s="17" t="n">
        <f aca="false">IF(J6="","",J6+ROW()/100000)</f>
        <v>46336.00006</v>
      </c>
    </row>
    <row r="7" customFormat="false" ht="15" hidden="false" customHeight="false" outlineLevel="0" collapsed="false">
      <c r="A7" s="9" t="s">
        <v>47</v>
      </c>
      <c r="B7" s="9" t="s">
        <v>48</v>
      </c>
      <c r="C7" s="10" t="n">
        <v>8000</v>
      </c>
      <c r="D7" s="11" t="s">
        <v>49</v>
      </c>
      <c r="E7" s="12"/>
      <c r="F7" s="12" t="n">
        <v>46446</v>
      </c>
      <c r="G7" s="12"/>
      <c r="H7" s="11" t="s">
        <v>50</v>
      </c>
      <c r="I7" s="10"/>
      <c r="J7" s="13" t="n">
        <f aca="false">IF(OR(D7="",D7="submitted",D7="awarded",D7="declined"),"",IF(OR(D7="researching",D7="LOI"),IF(AND(E7&lt;&gt;"",F7&lt;&gt;""),MIN(E7,F7),IF(E7&lt;&gt;"",E7,IF(F7&lt;&gt;"",F7,""))),IF(F7&lt;&gt;"",F7,"")))</f>
        <v>46446</v>
      </c>
      <c r="K7" s="14" t="n">
        <f aca="true">IF(J7="","",J7-TODAY())</f>
        <v>124</v>
      </c>
      <c r="L7" s="15" t="n">
        <f aca="false">IF(OR(C7="",D7=""),"",C7*IFERROR(INDEX(Lists!$B$5:$B$10,MATCH(D7,Lists!$A$5:$A$10,0)),0))</f>
        <v>800</v>
      </c>
      <c r="M7" s="9" t="s">
        <v>51</v>
      </c>
      <c r="N7" s="16" t="s">
        <v>41</v>
      </c>
      <c r="O7" s="17" t="n">
        <f aca="false">IF(J7="","",J7+ROW()/100000)</f>
        <v>46446.00007</v>
      </c>
    </row>
    <row r="8" customFormat="false" ht="15" hidden="false" customHeight="false" outlineLevel="0" collapsed="false">
      <c r="A8" s="9" t="s">
        <v>52</v>
      </c>
      <c r="B8" s="9" t="s">
        <v>53</v>
      </c>
      <c r="C8" s="10" t="n">
        <v>15000</v>
      </c>
      <c r="D8" s="11" t="s">
        <v>54</v>
      </c>
      <c r="E8" s="12"/>
      <c r="F8" s="12" t="n">
        <v>46296</v>
      </c>
      <c r="G8" s="12" t="n">
        <v>46371</v>
      </c>
      <c r="H8" s="11" t="s">
        <v>39</v>
      </c>
      <c r="I8" s="10"/>
      <c r="J8" s="13" t="str">
        <f aca="false">IF(OR(D8="",D8="submitted",D8="awarded",D8="declined"),"",IF(OR(D8="researching",D8="LOI"),IF(AND(E8&lt;&gt;"",F8&lt;&gt;""),MIN(E8,F8),IF(E8&lt;&gt;"",E8,IF(F8&lt;&gt;"",F8,""))),IF(F8&lt;&gt;"",F8,"")))</f>
        <v/>
      </c>
      <c r="K8" s="14" t="str">
        <f aca="true">IF(J8="","",J8-TODAY())</f>
        <v/>
      </c>
      <c r="L8" s="15" t="n">
        <f aca="false">IF(OR(C8="",D8=""),"",C8*IFERROR(INDEX(Lists!$B$5:$B$10,MATCH(D8,Lists!$A$5:$A$10,0)),0))</f>
        <v>6000</v>
      </c>
      <c r="M8" s="9" t="s">
        <v>55</v>
      </c>
      <c r="N8" s="16" t="s">
        <v>41</v>
      </c>
      <c r="O8" s="17" t="str">
        <f aca="false">IF(J8="","",J8+ROW()/100000)</f>
        <v/>
      </c>
    </row>
    <row r="9" customFormat="false" ht="23.85" hidden="false" customHeight="false" outlineLevel="0" collapsed="false">
      <c r="A9" s="9" t="s">
        <v>56</v>
      </c>
      <c r="B9" s="9" t="s">
        <v>57</v>
      </c>
      <c r="C9" s="10" t="n">
        <v>10000</v>
      </c>
      <c r="D9" s="11" t="s">
        <v>58</v>
      </c>
      <c r="E9" s="12"/>
      <c r="F9" s="12" t="n">
        <v>46174</v>
      </c>
      <c r="G9" s="12" t="n">
        <v>46295</v>
      </c>
      <c r="H9" s="11" t="s">
        <v>45</v>
      </c>
      <c r="I9" s="10" t="n">
        <v>10000</v>
      </c>
      <c r="J9" s="13" t="str">
        <f aca="false">IF(OR(D9="",D9="submitted",D9="awarded",D9="declined"),"",IF(OR(D9="researching",D9="LOI"),IF(AND(E9&lt;&gt;"",F9&lt;&gt;""),MIN(E9,F9),IF(E9&lt;&gt;"",E9,IF(F9&lt;&gt;"",F9,""))),IF(F9&lt;&gt;"",F9,"")))</f>
        <v/>
      </c>
      <c r="K9" s="14" t="str">
        <f aca="true">IF(J9="","",J9-TODAY())</f>
        <v/>
      </c>
      <c r="L9" s="15" t="n">
        <f aca="false">IF(OR(C9="",D9=""),"",C9*IFERROR(INDEX(Lists!$B$5:$B$10,MATCH(D9,Lists!$A$5:$A$10,0)),0))</f>
        <v>10000</v>
      </c>
      <c r="M9" s="9" t="s">
        <v>59</v>
      </c>
      <c r="N9" s="16" t="s">
        <v>41</v>
      </c>
      <c r="O9" s="17" t="str">
        <f aca="false">IF(J9="","",J9+ROW()/100000)</f>
        <v/>
      </c>
    </row>
    <row r="10" customFormat="false" ht="15" hidden="false" customHeight="false" outlineLevel="0" collapsed="false">
      <c r="A10" s="9" t="s">
        <v>60</v>
      </c>
      <c r="B10" s="9" t="s">
        <v>61</v>
      </c>
      <c r="C10" s="10" t="n">
        <v>5000</v>
      </c>
      <c r="D10" s="11" t="s">
        <v>62</v>
      </c>
      <c r="E10" s="12"/>
      <c r="F10" s="12" t="n">
        <v>46188</v>
      </c>
      <c r="G10" s="12" t="n">
        <v>46254</v>
      </c>
      <c r="H10" s="11" t="s">
        <v>50</v>
      </c>
      <c r="I10" s="10"/>
      <c r="J10" s="13" t="str">
        <f aca="false">IF(OR(D10="",D10="submitted",D10="awarded",D10="declined"),"",IF(OR(D10="researching",D10="LOI"),IF(AND(E10&lt;&gt;"",F10&lt;&gt;""),MIN(E10,F10),IF(E10&lt;&gt;"",E10,IF(F10&lt;&gt;"",F10,""))),IF(F10&lt;&gt;"",F10,"")))</f>
        <v/>
      </c>
      <c r="K10" s="14" t="str">
        <f aca="true">IF(J10="","",J10-TODAY())</f>
        <v/>
      </c>
      <c r="L10" s="15" t="n">
        <f aca="false">IF(OR(C10="",D10=""),"",C10*IFERROR(INDEX(Lists!$B$5:$B$10,MATCH(D10,Lists!$A$5:$A$10,0)),0))</f>
        <v>0</v>
      </c>
      <c r="M10" s="9" t="s">
        <v>63</v>
      </c>
      <c r="N10" s="16" t="s">
        <v>41</v>
      </c>
      <c r="O10" s="17" t="str">
        <f aca="false">IF(J10="","",J10+ROW()/100000)</f>
        <v/>
      </c>
    </row>
    <row r="11" customFormat="false" ht="15" hidden="false" customHeight="false" outlineLevel="0" collapsed="false">
      <c r="A11" s="18"/>
      <c r="B11" s="18"/>
      <c r="C11" s="19"/>
      <c r="D11" s="20"/>
      <c r="E11" s="21"/>
      <c r="F11" s="21"/>
      <c r="G11" s="21"/>
      <c r="H11" s="20"/>
      <c r="I11" s="19"/>
      <c r="J11" s="13" t="str">
        <f aca="false">IF(OR(D11="",D11="submitted",D11="awarded",D11="declined"),"",IF(OR(D11="researching",D11="LOI"),IF(AND(E11&lt;&gt;"",F11&lt;&gt;""),MIN(E11,F11),IF(E11&lt;&gt;"",E11,IF(F11&lt;&gt;"",F11,""))),IF(F11&lt;&gt;"",F11,"")))</f>
        <v/>
      </c>
      <c r="K11" s="14" t="str">
        <f aca="true">IF(J11="","",J11-TODAY())</f>
        <v/>
      </c>
      <c r="L11" s="15" t="str">
        <f aca="false">IF(OR(C11="",D11=""),"",C11*IFERROR(INDEX(Lists!$B$5:$B$10,MATCH(D11,Lists!$A$5:$A$10,0)),0))</f>
        <v/>
      </c>
      <c r="M11" s="18"/>
      <c r="N11" s="20"/>
      <c r="O11" s="17" t="str">
        <f aca="false">IF(J11="","",J11+ROW()/100000)</f>
        <v/>
      </c>
    </row>
    <row r="12" customFormat="false" ht="15" hidden="false" customHeight="false" outlineLevel="0" collapsed="false">
      <c r="A12" s="18"/>
      <c r="B12" s="18"/>
      <c r="C12" s="19"/>
      <c r="D12" s="20"/>
      <c r="E12" s="21"/>
      <c r="F12" s="21"/>
      <c r="G12" s="21"/>
      <c r="H12" s="20"/>
      <c r="I12" s="19"/>
      <c r="J12" s="13" t="str">
        <f aca="false">IF(OR(D12="",D12="submitted",D12="awarded",D12="declined"),"",IF(OR(D12="researching",D12="LOI"),IF(AND(E12&lt;&gt;"",F12&lt;&gt;""),MIN(E12,F12),IF(E12&lt;&gt;"",E12,IF(F12&lt;&gt;"",F12,""))),IF(F12&lt;&gt;"",F12,"")))</f>
        <v/>
      </c>
      <c r="K12" s="14" t="str">
        <f aca="true">IF(J12="","",J12-TODAY())</f>
        <v/>
      </c>
      <c r="L12" s="15" t="str">
        <f aca="false">IF(OR(C12="",D12=""),"",C12*IFERROR(INDEX(Lists!$B$5:$B$10,MATCH(D12,Lists!$A$5:$A$10,0)),0))</f>
        <v/>
      </c>
      <c r="M12" s="18"/>
      <c r="N12" s="20"/>
      <c r="O12" s="17" t="str">
        <f aca="false">IF(J12="","",J12+ROW()/100000)</f>
        <v/>
      </c>
    </row>
    <row r="13" customFormat="false" ht="15" hidden="false" customHeight="false" outlineLevel="0" collapsed="false">
      <c r="A13" s="18"/>
      <c r="B13" s="18"/>
      <c r="C13" s="19"/>
      <c r="D13" s="20"/>
      <c r="E13" s="21"/>
      <c r="F13" s="21"/>
      <c r="G13" s="21"/>
      <c r="H13" s="20"/>
      <c r="I13" s="19"/>
      <c r="J13" s="13" t="str">
        <f aca="false">IF(OR(D13="",D13="submitted",D13="awarded",D13="declined"),"",IF(OR(D13="researching",D13="LOI"),IF(AND(E13&lt;&gt;"",F13&lt;&gt;""),MIN(E13,F13),IF(E13&lt;&gt;"",E13,IF(F13&lt;&gt;"",F13,""))),IF(F13&lt;&gt;"",F13,"")))</f>
        <v/>
      </c>
      <c r="K13" s="14" t="str">
        <f aca="true">IF(J13="","",J13-TODAY())</f>
        <v/>
      </c>
      <c r="L13" s="15" t="str">
        <f aca="false">IF(OR(C13="",D13=""),"",C13*IFERROR(INDEX(Lists!$B$5:$B$10,MATCH(D13,Lists!$A$5:$A$10,0)),0))</f>
        <v/>
      </c>
      <c r="M13" s="18"/>
      <c r="N13" s="20"/>
      <c r="O13" s="17" t="str">
        <f aca="false">IF(J13="","",J13+ROW()/100000)</f>
        <v/>
      </c>
    </row>
    <row r="14" customFormat="false" ht="15" hidden="false" customHeight="false" outlineLevel="0" collapsed="false">
      <c r="A14" s="18"/>
      <c r="B14" s="18"/>
      <c r="C14" s="19"/>
      <c r="D14" s="20"/>
      <c r="E14" s="21"/>
      <c r="F14" s="21"/>
      <c r="G14" s="21"/>
      <c r="H14" s="20"/>
      <c r="I14" s="19"/>
      <c r="J14" s="13" t="str">
        <f aca="false">IF(OR(D14="",D14="submitted",D14="awarded",D14="declined"),"",IF(OR(D14="researching",D14="LOI"),IF(AND(E14&lt;&gt;"",F14&lt;&gt;""),MIN(E14,F14),IF(E14&lt;&gt;"",E14,IF(F14&lt;&gt;"",F14,""))),IF(F14&lt;&gt;"",F14,"")))</f>
        <v/>
      </c>
      <c r="K14" s="14" t="str">
        <f aca="true">IF(J14="","",J14-TODAY())</f>
        <v/>
      </c>
      <c r="L14" s="15" t="str">
        <f aca="false">IF(OR(C14="",D14=""),"",C14*IFERROR(INDEX(Lists!$B$5:$B$10,MATCH(D14,Lists!$A$5:$A$10,0)),0))</f>
        <v/>
      </c>
      <c r="M14" s="18"/>
      <c r="N14" s="20"/>
      <c r="O14" s="17" t="str">
        <f aca="false">IF(J14="","",J14+ROW()/100000)</f>
        <v/>
      </c>
    </row>
    <row r="15" customFormat="false" ht="15" hidden="false" customHeight="false" outlineLevel="0" collapsed="false">
      <c r="A15" s="18"/>
      <c r="B15" s="18"/>
      <c r="C15" s="19"/>
      <c r="D15" s="20"/>
      <c r="E15" s="21"/>
      <c r="F15" s="21"/>
      <c r="G15" s="21"/>
      <c r="H15" s="20"/>
      <c r="I15" s="19"/>
      <c r="J15" s="13" t="str">
        <f aca="false">IF(OR(D15="",D15="submitted",D15="awarded",D15="declined"),"",IF(OR(D15="researching",D15="LOI"),IF(AND(E15&lt;&gt;"",F15&lt;&gt;""),MIN(E15,F15),IF(E15&lt;&gt;"",E15,IF(F15&lt;&gt;"",F15,""))),IF(F15&lt;&gt;"",F15,"")))</f>
        <v/>
      </c>
      <c r="K15" s="14" t="str">
        <f aca="true">IF(J15="","",J15-TODAY())</f>
        <v/>
      </c>
      <c r="L15" s="15" t="str">
        <f aca="false">IF(OR(C15="",D15=""),"",C15*IFERROR(INDEX(Lists!$B$5:$B$10,MATCH(D15,Lists!$A$5:$A$10,0)),0))</f>
        <v/>
      </c>
      <c r="M15" s="18"/>
      <c r="N15" s="20"/>
      <c r="O15" s="17" t="str">
        <f aca="false">IF(J15="","",J15+ROW()/100000)</f>
        <v/>
      </c>
    </row>
    <row r="16" customFormat="false" ht="15" hidden="false" customHeight="false" outlineLevel="0" collapsed="false">
      <c r="A16" s="18"/>
      <c r="B16" s="18"/>
      <c r="C16" s="19"/>
      <c r="D16" s="20"/>
      <c r="E16" s="21"/>
      <c r="F16" s="21"/>
      <c r="G16" s="21"/>
      <c r="H16" s="20"/>
      <c r="I16" s="19"/>
      <c r="J16" s="13" t="str">
        <f aca="false">IF(OR(D16="",D16="submitted",D16="awarded",D16="declined"),"",IF(OR(D16="researching",D16="LOI"),IF(AND(E16&lt;&gt;"",F16&lt;&gt;""),MIN(E16,F16),IF(E16&lt;&gt;"",E16,IF(F16&lt;&gt;"",F16,""))),IF(F16&lt;&gt;"",F16,"")))</f>
        <v/>
      </c>
      <c r="K16" s="14" t="str">
        <f aca="true">IF(J16="","",J16-TODAY())</f>
        <v/>
      </c>
      <c r="L16" s="15" t="str">
        <f aca="false">IF(OR(C16="",D16=""),"",C16*IFERROR(INDEX(Lists!$B$5:$B$10,MATCH(D16,Lists!$A$5:$A$10,0)),0))</f>
        <v/>
      </c>
      <c r="M16" s="18"/>
      <c r="N16" s="20"/>
      <c r="O16" s="17" t="str">
        <f aca="false">IF(J16="","",J16+ROW()/100000)</f>
        <v/>
      </c>
    </row>
    <row r="17" customFormat="false" ht="15" hidden="false" customHeight="false" outlineLevel="0" collapsed="false">
      <c r="A17" s="18"/>
      <c r="B17" s="18"/>
      <c r="C17" s="19"/>
      <c r="D17" s="20"/>
      <c r="E17" s="21"/>
      <c r="F17" s="21"/>
      <c r="G17" s="21"/>
      <c r="H17" s="20"/>
      <c r="I17" s="19"/>
      <c r="J17" s="13" t="str">
        <f aca="false">IF(OR(D17="",D17="submitted",D17="awarded",D17="declined"),"",IF(OR(D17="researching",D17="LOI"),IF(AND(E17&lt;&gt;"",F17&lt;&gt;""),MIN(E17,F17),IF(E17&lt;&gt;"",E17,IF(F17&lt;&gt;"",F17,""))),IF(F17&lt;&gt;"",F17,"")))</f>
        <v/>
      </c>
      <c r="K17" s="14" t="str">
        <f aca="true">IF(J17="","",J17-TODAY())</f>
        <v/>
      </c>
      <c r="L17" s="15" t="str">
        <f aca="false">IF(OR(C17="",D17=""),"",C17*IFERROR(INDEX(Lists!$B$5:$B$10,MATCH(D17,Lists!$A$5:$A$10,0)),0))</f>
        <v/>
      </c>
      <c r="M17" s="18"/>
      <c r="N17" s="20"/>
      <c r="O17" s="17" t="str">
        <f aca="false">IF(J17="","",J17+ROW()/100000)</f>
        <v/>
      </c>
    </row>
    <row r="18" customFormat="false" ht="15" hidden="false" customHeight="false" outlineLevel="0" collapsed="false">
      <c r="A18" s="18"/>
      <c r="B18" s="18"/>
      <c r="C18" s="19"/>
      <c r="D18" s="20"/>
      <c r="E18" s="21"/>
      <c r="F18" s="21"/>
      <c r="G18" s="21"/>
      <c r="H18" s="20"/>
      <c r="I18" s="19"/>
      <c r="J18" s="13" t="str">
        <f aca="false">IF(OR(D18="",D18="submitted",D18="awarded",D18="declined"),"",IF(OR(D18="researching",D18="LOI"),IF(AND(E18&lt;&gt;"",F18&lt;&gt;""),MIN(E18,F18),IF(E18&lt;&gt;"",E18,IF(F18&lt;&gt;"",F18,""))),IF(F18&lt;&gt;"",F18,"")))</f>
        <v/>
      </c>
      <c r="K18" s="14" t="str">
        <f aca="true">IF(J18="","",J18-TODAY())</f>
        <v/>
      </c>
      <c r="L18" s="15" t="str">
        <f aca="false">IF(OR(C18="",D18=""),"",C18*IFERROR(INDEX(Lists!$B$5:$B$10,MATCH(D18,Lists!$A$5:$A$10,0)),0))</f>
        <v/>
      </c>
      <c r="M18" s="18"/>
      <c r="N18" s="20"/>
      <c r="O18" s="17" t="str">
        <f aca="false">IF(J18="","",J18+ROW()/100000)</f>
        <v/>
      </c>
    </row>
    <row r="19" customFormat="false" ht="15" hidden="false" customHeight="false" outlineLevel="0" collapsed="false">
      <c r="A19" s="18"/>
      <c r="B19" s="18"/>
      <c r="C19" s="19"/>
      <c r="D19" s="20"/>
      <c r="E19" s="21"/>
      <c r="F19" s="21"/>
      <c r="G19" s="21"/>
      <c r="H19" s="20"/>
      <c r="I19" s="19"/>
      <c r="J19" s="13" t="str">
        <f aca="false">IF(OR(D19="",D19="submitted",D19="awarded",D19="declined"),"",IF(OR(D19="researching",D19="LOI"),IF(AND(E19&lt;&gt;"",F19&lt;&gt;""),MIN(E19,F19),IF(E19&lt;&gt;"",E19,IF(F19&lt;&gt;"",F19,""))),IF(F19&lt;&gt;"",F19,"")))</f>
        <v/>
      </c>
      <c r="K19" s="14" t="str">
        <f aca="true">IF(J19="","",J19-TODAY())</f>
        <v/>
      </c>
      <c r="L19" s="15" t="str">
        <f aca="false">IF(OR(C19="",D19=""),"",C19*IFERROR(INDEX(Lists!$B$5:$B$10,MATCH(D19,Lists!$A$5:$A$10,0)),0))</f>
        <v/>
      </c>
      <c r="M19" s="18"/>
      <c r="N19" s="20"/>
      <c r="O19" s="17" t="str">
        <f aca="false">IF(J19="","",J19+ROW()/100000)</f>
        <v/>
      </c>
    </row>
    <row r="20" customFormat="false" ht="15" hidden="false" customHeight="false" outlineLevel="0" collapsed="false">
      <c r="A20" s="18"/>
      <c r="B20" s="18"/>
      <c r="C20" s="19"/>
      <c r="D20" s="20"/>
      <c r="E20" s="21"/>
      <c r="F20" s="21"/>
      <c r="G20" s="21"/>
      <c r="H20" s="20"/>
      <c r="I20" s="19"/>
      <c r="J20" s="13" t="str">
        <f aca="false">IF(OR(D20="",D20="submitted",D20="awarded",D20="declined"),"",IF(OR(D20="researching",D20="LOI"),IF(AND(E20&lt;&gt;"",F20&lt;&gt;""),MIN(E20,F20),IF(E20&lt;&gt;"",E20,IF(F20&lt;&gt;"",F20,""))),IF(F20&lt;&gt;"",F20,"")))</f>
        <v/>
      </c>
      <c r="K20" s="14" t="str">
        <f aca="true">IF(J20="","",J20-TODAY())</f>
        <v/>
      </c>
      <c r="L20" s="15" t="str">
        <f aca="false">IF(OR(C20="",D20=""),"",C20*IFERROR(INDEX(Lists!$B$5:$B$10,MATCH(D20,Lists!$A$5:$A$10,0)),0))</f>
        <v/>
      </c>
      <c r="M20" s="18"/>
      <c r="N20" s="20"/>
      <c r="O20" s="17" t="str">
        <f aca="false">IF(J20="","",J20+ROW()/100000)</f>
        <v/>
      </c>
    </row>
    <row r="21" customFormat="false" ht="15" hidden="false" customHeight="false" outlineLevel="0" collapsed="false">
      <c r="A21" s="18"/>
      <c r="B21" s="18"/>
      <c r="C21" s="19"/>
      <c r="D21" s="20"/>
      <c r="E21" s="21"/>
      <c r="F21" s="21"/>
      <c r="G21" s="21"/>
      <c r="H21" s="20"/>
      <c r="I21" s="19"/>
      <c r="J21" s="13" t="str">
        <f aca="false">IF(OR(D21="",D21="submitted",D21="awarded",D21="declined"),"",IF(OR(D21="researching",D21="LOI"),IF(AND(E21&lt;&gt;"",F21&lt;&gt;""),MIN(E21,F21),IF(E21&lt;&gt;"",E21,IF(F21&lt;&gt;"",F21,""))),IF(F21&lt;&gt;"",F21,"")))</f>
        <v/>
      </c>
      <c r="K21" s="14" t="str">
        <f aca="true">IF(J21="","",J21-TODAY())</f>
        <v/>
      </c>
      <c r="L21" s="15" t="str">
        <f aca="false">IF(OR(C21="",D21=""),"",C21*IFERROR(INDEX(Lists!$B$5:$B$10,MATCH(D21,Lists!$A$5:$A$10,0)),0))</f>
        <v/>
      </c>
      <c r="M21" s="18"/>
      <c r="N21" s="20"/>
      <c r="O21" s="17" t="str">
        <f aca="false">IF(J21="","",J21+ROW()/100000)</f>
        <v/>
      </c>
    </row>
    <row r="22" customFormat="false" ht="15" hidden="false" customHeight="false" outlineLevel="0" collapsed="false">
      <c r="A22" s="18"/>
      <c r="B22" s="18"/>
      <c r="C22" s="19"/>
      <c r="D22" s="20"/>
      <c r="E22" s="21"/>
      <c r="F22" s="21"/>
      <c r="G22" s="21"/>
      <c r="H22" s="20"/>
      <c r="I22" s="19"/>
      <c r="J22" s="13" t="str">
        <f aca="false">IF(OR(D22="",D22="submitted",D22="awarded",D22="declined"),"",IF(OR(D22="researching",D22="LOI"),IF(AND(E22&lt;&gt;"",F22&lt;&gt;""),MIN(E22,F22),IF(E22&lt;&gt;"",E22,IF(F22&lt;&gt;"",F22,""))),IF(F22&lt;&gt;"",F22,"")))</f>
        <v/>
      </c>
      <c r="K22" s="14" t="str">
        <f aca="true">IF(J22="","",J22-TODAY())</f>
        <v/>
      </c>
      <c r="L22" s="15" t="str">
        <f aca="false">IF(OR(C22="",D22=""),"",C22*IFERROR(INDEX(Lists!$B$5:$B$10,MATCH(D22,Lists!$A$5:$A$10,0)),0))</f>
        <v/>
      </c>
      <c r="M22" s="18"/>
      <c r="N22" s="20"/>
      <c r="O22" s="17" t="str">
        <f aca="false">IF(J22="","",J22+ROW()/100000)</f>
        <v/>
      </c>
    </row>
    <row r="23" customFormat="false" ht="15" hidden="false" customHeight="false" outlineLevel="0" collapsed="false">
      <c r="A23" s="18"/>
      <c r="B23" s="18"/>
      <c r="C23" s="19"/>
      <c r="D23" s="20"/>
      <c r="E23" s="21"/>
      <c r="F23" s="21"/>
      <c r="G23" s="21"/>
      <c r="H23" s="20"/>
      <c r="I23" s="19"/>
      <c r="J23" s="13" t="str">
        <f aca="false">IF(OR(D23="",D23="submitted",D23="awarded",D23="declined"),"",IF(OR(D23="researching",D23="LOI"),IF(AND(E23&lt;&gt;"",F23&lt;&gt;""),MIN(E23,F23),IF(E23&lt;&gt;"",E23,IF(F23&lt;&gt;"",F23,""))),IF(F23&lt;&gt;"",F23,"")))</f>
        <v/>
      </c>
      <c r="K23" s="14" t="str">
        <f aca="true">IF(J23="","",J23-TODAY())</f>
        <v/>
      </c>
      <c r="L23" s="15" t="str">
        <f aca="false">IF(OR(C23="",D23=""),"",C23*IFERROR(INDEX(Lists!$B$5:$B$10,MATCH(D23,Lists!$A$5:$A$10,0)),0))</f>
        <v/>
      </c>
      <c r="M23" s="18"/>
      <c r="N23" s="20"/>
      <c r="O23" s="17" t="str">
        <f aca="false">IF(J23="","",J23+ROW()/100000)</f>
        <v/>
      </c>
    </row>
    <row r="24" customFormat="false" ht="15" hidden="false" customHeight="false" outlineLevel="0" collapsed="false">
      <c r="A24" s="18"/>
      <c r="B24" s="18"/>
      <c r="C24" s="19"/>
      <c r="D24" s="20"/>
      <c r="E24" s="21"/>
      <c r="F24" s="21"/>
      <c r="G24" s="21"/>
      <c r="H24" s="20"/>
      <c r="I24" s="19"/>
      <c r="J24" s="13" t="str">
        <f aca="false">IF(OR(D24="",D24="submitted",D24="awarded",D24="declined"),"",IF(OR(D24="researching",D24="LOI"),IF(AND(E24&lt;&gt;"",F24&lt;&gt;""),MIN(E24,F24),IF(E24&lt;&gt;"",E24,IF(F24&lt;&gt;"",F24,""))),IF(F24&lt;&gt;"",F24,"")))</f>
        <v/>
      </c>
      <c r="K24" s="14" t="str">
        <f aca="true">IF(J24="","",J24-TODAY())</f>
        <v/>
      </c>
      <c r="L24" s="15" t="str">
        <f aca="false">IF(OR(C24="",D24=""),"",C24*IFERROR(INDEX(Lists!$B$5:$B$10,MATCH(D24,Lists!$A$5:$A$10,0)),0))</f>
        <v/>
      </c>
      <c r="M24" s="18"/>
      <c r="N24" s="20"/>
      <c r="O24" s="17" t="str">
        <f aca="false">IF(J24="","",J24+ROW()/100000)</f>
        <v/>
      </c>
    </row>
    <row r="25" customFormat="false" ht="15" hidden="false" customHeight="false" outlineLevel="0" collapsed="false">
      <c r="A25" s="18"/>
      <c r="B25" s="18"/>
      <c r="C25" s="19"/>
      <c r="D25" s="20"/>
      <c r="E25" s="21"/>
      <c r="F25" s="21"/>
      <c r="G25" s="21"/>
      <c r="H25" s="20"/>
      <c r="I25" s="19"/>
      <c r="J25" s="13" t="str">
        <f aca="false">IF(OR(D25="",D25="submitted",D25="awarded",D25="declined"),"",IF(OR(D25="researching",D25="LOI"),IF(AND(E25&lt;&gt;"",F25&lt;&gt;""),MIN(E25,F25),IF(E25&lt;&gt;"",E25,IF(F25&lt;&gt;"",F25,""))),IF(F25&lt;&gt;"",F25,"")))</f>
        <v/>
      </c>
      <c r="K25" s="14" t="str">
        <f aca="true">IF(J25="","",J25-TODAY())</f>
        <v/>
      </c>
      <c r="L25" s="15" t="str">
        <f aca="false">IF(OR(C25="",D25=""),"",C25*IFERROR(INDEX(Lists!$B$5:$B$10,MATCH(D25,Lists!$A$5:$A$10,0)),0))</f>
        <v/>
      </c>
      <c r="M25" s="18"/>
      <c r="N25" s="20"/>
      <c r="O25" s="17" t="str">
        <f aca="false">IF(J25="","",J25+ROW()/100000)</f>
        <v/>
      </c>
    </row>
    <row r="26" customFormat="false" ht="15" hidden="false" customHeight="false" outlineLevel="0" collapsed="false">
      <c r="A26" s="18"/>
      <c r="B26" s="18"/>
      <c r="C26" s="19"/>
      <c r="D26" s="20"/>
      <c r="E26" s="21"/>
      <c r="F26" s="21"/>
      <c r="G26" s="21"/>
      <c r="H26" s="20"/>
      <c r="I26" s="19"/>
      <c r="J26" s="13" t="str">
        <f aca="false">IF(OR(D26="",D26="submitted",D26="awarded",D26="declined"),"",IF(OR(D26="researching",D26="LOI"),IF(AND(E26&lt;&gt;"",F26&lt;&gt;""),MIN(E26,F26),IF(E26&lt;&gt;"",E26,IF(F26&lt;&gt;"",F26,""))),IF(F26&lt;&gt;"",F26,"")))</f>
        <v/>
      </c>
      <c r="K26" s="14" t="str">
        <f aca="true">IF(J26="","",J26-TODAY())</f>
        <v/>
      </c>
      <c r="L26" s="15" t="str">
        <f aca="false">IF(OR(C26="",D26=""),"",C26*IFERROR(INDEX(Lists!$B$5:$B$10,MATCH(D26,Lists!$A$5:$A$10,0)),0))</f>
        <v/>
      </c>
      <c r="M26" s="18"/>
      <c r="N26" s="20"/>
      <c r="O26" s="17" t="str">
        <f aca="false">IF(J26="","",J26+ROW()/100000)</f>
        <v/>
      </c>
    </row>
    <row r="27" customFormat="false" ht="15" hidden="false" customHeight="false" outlineLevel="0" collapsed="false">
      <c r="A27" s="18"/>
      <c r="B27" s="18"/>
      <c r="C27" s="19"/>
      <c r="D27" s="20"/>
      <c r="E27" s="21"/>
      <c r="F27" s="21"/>
      <c r="G27" s="21"/>
      <c r="H27" s="20"/>
      <c r="I27" s="19"/>
      <c r="J27" s="13" t="str">
        <f aca="false">IF(OR(D27="",D27="submitted",D27="awarded",D27="declined"),"",IF(OR(D27="researching",D27="LOI"),IF(AND(E27&lt;&gt;"",F27&lt;&gt;""),MIN(E27,F27),IF(E27&lt;&gt;"",E27,IF(F27&lt;&gt;"",F27,""))),IF(F27&lt;&gt;"",F27,"")))</f>
        <v/>
      </c>
      <c r="K27" s="14" t="str">
        <f aca="true">IF(J27="","",J27-TODAY())</f>
        <v/>
      </c>
      <c r="L27" s="15" t="str">
        <f aca="false">IF(OR(C27="",D27=""),"",C27*IFERROR(INDEX(Lists!$B$5:$B$10,MATCH(D27,Lists!$A$5:$A$10,0)),0))</f>
        <v/>
      </c>
      <c r="M27" s="18"/>
      <c r="N27" s="20"/>
      <c r="O27" s="17" t="str">
        <f aca="false">IF(J27="","",J27+ROW()/100000)</f>
        <v/>
      </c>
    </row>
    <row r="28" customFormat="false" ht="15" hidden="false" customHeight="false" outlineLevel="0" collapsed="false">
      <c r="A28" s="18"/>
      <c r="B28" s="18"/>
      <c r="C28" s="19"/>
      <c r="D28" s="20"/>
      <c r="E28" s="21"/>
      <c r="F28" s="21"/>
      <c r="G28" s="21"/>
      <c r="H28" s="20"/>
      <c r="I28" s="19"/>
      <c r="J28" s="13" t="str">
        <f aca="false">IF(OR(D28="",D28="submitted",D28="awarded",D28="declined"),"",IF(OR(D28="researching",D28="LOI"),IF(AND(E28&lt;&gt;"",F28&lt;&gt;""),MIN(E28,F28),IF(E28&lt;&gt;"",E28,IF(F28&lt;&gt;"",F28,""))),IF(F28&lt;&gt;"",F28,"")))</f>
        <v/>
      </c>
      <c r="K28" s="14" t="str">
        <f aca="true">IF(J28="","",J28-TODAY())</f>
        <v/>
      </c>
      <c r="L28" s="15" t="str">
        <f aca="false">IF(OR(C28="",D28=""),"",C28*IFERROR(INDEX(Lists!$B$5:$B$10,MATCH(D28,Lists!$A$5:$A$10,0)),0))</f>
        <v/>
      </c>
      <c r="M28" s="18"/>
      <c r="N28" s="20"/>
      <c r="O28" s="17" t="str">
        <f aca="false">IF(J28="","",J28+ROW()/100000)</f>
        <v/>
      </c>
    </row>
    <row r="29" customFormat="false" ht="15" hidden="false" customHeight="false" outlineLevel="0" collapsed="false">
      <c r="A29" s="18"/>
      <c r="B29" s="18"/>
      <c r="C29" s="19"/>
      <c r="D29" s="20"/>
      <c r="E29" s="21"/>
      <c r="F29" s="21"/>
      <c r="G29" s="21"/>
      <c r="H29" s="20"/>
      <c r="I29" s="19"/>
      <c r="J29" s="13" t="str">
        <f aca="false">IF(OR(D29="",D29="submitted",D29="awarded",D29="declined"),"",IF(OR(D29="researching",D29="LOI"),IF(AND(E29&lt;&gt;"",F29&lt;&gt;""),MIN(E29,F29),IF(E29&lt;&gt;"",E29,IF(F29&lt;&gt;"",F29,""))),IF(F29&lt;&gt;"",F29,"")))</f>
        <v/>
      </c>
      <c r="K29" s="14" t="str">
        <f aca="true">IF(J29="","",J29-TODAY())</f>
        <v/>
      </c>
      <c r="L29" s="15" t="str">
        <f aca="false">IF(OR(C29="",D29=""),"",C29*IFERROR(INDEX(Lists!$B$5:$B$10,MATCH(D29,Lists!$A$5:$A$10,0)),0))</f>
        <v/>
      </c>
      <c r="M29" s="18"/>
      <c r="N29" s="20"/>
      <c r="O29" s="17" t="str">
        <f aca="false">IF(J29="","",J29+ROW()/100000)</f>
        <v/>
      </c>
    </row>
    <row r="30" customFormat="false" ht="15" hidden="false" customHeight="false" outlineLevel="0" collapsed="false">
      <c r="A30" s="18"/>
      <c r="B30" s="18"/>
      <c r="C30" s="19"/>
      <c r="D30" s="20"/>
      <c r="E30" s="21"/>
      <c r="F30" s="21"/>
      <c r="G30" s="21"/>
      <c r="H30" s="20"/>
      <c r="I30" s="19"/>
      <c r="J30" s="13" t="str">
        <f aca="false">IF(OR(D30="",D30="submitted",D30="awarded",D30="declined"),"",IF(OR(D30="researching",D30="LOI"),IF(AND(E30&lt;&gt;"",F30&lt;&gt;""),MIN(E30,F30),IF(E30&lt;&gt;"",E30,IF(F30&lt;&gt;"",F30,""))),IF(F30&lt;&gt;"",F30,"")))</f>
        <v/>
      </c>
      <c r="K30" s="14" t="str">
        <f aca="true">IF(J30="","",J30-TODAY())</f>
        <v/>
      </c>
      <c r="L30" s="15" t="str">
        <f aca="false">IF(OR(C30="",D30=""),"",C30*IFERROR(INDEX(Lists!$B$5:$B$10,MATCH(D30,Lists!$A$5:$A$10,0)),0))</f>
        <v/>
      </c>
      <c r="M30" s="18"/>
      <c r="N30" s="20"/>
      <c r="O30" s="17" t="str">
        <f aca="false">IF(J30="","",J30+ROW()/100000)</f>
        <v/>
      </c>
    </row>
    <row r="31" customFormat="false" ht="15" hidden="false" customHeight="false" outlineLevel="0" collapsed="false">
      <c r="A31" s="18"/>
      <c r="B31" s="18"/>
      <c r="C31" s="19"/>
      <c r="D31" s="20"/>
      <c r="E31" s="21"/>
      <c r="F31" s="21"/>
      <c r="G31" s="21"/>
      <c r="H31" s="20"/>
      <c r="I31" s="19"/>
      <c r="J31" s="13" t="str">
        <f aca="false">IF(OR(D31="",D31="submitted",D31="awarded",D31="declined"),"",IF(OR(D31="researching",D31="LOI"),IF(AND(E31&lt;&gt;"",F31&lt;&gt;""),MIN(E31,F31),IF(E31&lt;&gt;"",E31,IF(F31&lt;&gt;"",F31,""))),IF(F31&lt;&gt;"",F31,"")))</f>
        <v/>
      </c>
      <c r="K31" s="14" t="str">
        <f aca="true">IF(J31="","",J31-TODAY())</f>
        <v/>
      </c>
      <c r="L31" s="15" t="str">
        <f aca="false">IF(OR(C31="",D31=""),"",C31*IFERROR(INDEX(Lists!$B$5:$B$10,MATCH(D31,Lists!$A$5:$A$10,0)),0))</f>
        <v/>
      </c>
      <c r="M31" s="18"/>
      <c r="N31" s="20"/>
      <c r="O31" s="17" t="str">
        <f aca="false">IF(J31="","",J31+ROW()/100000)</f>
        <v/>
      </c>
    </row>
    <row r="32" customFormat="false" ht="15" hidden="false" customHeight="false" outlineLevel="0" collapsed="false">
      <c r="A32" s="18"/>
      <c r="B32" s="18"/>
      <c r="C32" s="19"/>
      <c r="D32" s="20"/>
      <c r="E32" s="21"/>
      <c r="F32" s="21"/>
      <c r="G32" s="21"/>
      <c r="H32" s="20"/>
      <c r="I32" s="19"/>
      <c r="J32" s="13" t="str">
        <f aca="false">IF(OR(D32="",D32="submitted",D32="awarded",D32="declined"),"",IF(OR(D32="researching",D32="LOI"),IF(AND(E32&lt;&gt;"",F32&lt;&gt;""),MIN(E32,F32),IF(E32&lt;&gt;"",E32,IF(F32&lt;&gt;"",F32,""))),IF(F32&lt;&gt;"",F32,"")))</f>
        <v/>
      </c>
      <c r="K32" s="14" t="str">
        <f aca="true">IF(J32="","",J32-TODAY())</f>
        <v/>
      </c>
      <c r="L32" s="15" t="str">
        <f aca="false">IF(OR(C32="",D32=""),"",C32*IFERROR(INDEX(Lists!$B$5:$B$10,MATCH(D32,Lists!$A$5:$A$10,0)),0))</f>
        <v/>
      </c>
      <c r="M32" s="18"/>
      <c r="N32" s="20"/>
      <c r="O32" s="17" t="str">
        <f aca="false">IF(J32="","",J32+ROW()/100000)</f>
        <v/>
      </c>
    </row>
    <row r="33" customFormat="false" ht="15" hidden="false" customHeight="false" outlineLevel="0" collapsed="false">
      <c r="A33" s="18"/>
      <c r="B33" s="18"/>
      <c r="C33" s="19"/>
      <c r="D33" s="20"/>
      <c r="E33" s="21"/>
      <c r="F33" s="21"/>
      <c r="G33" s="21"/>
      <c r="H33" s="20"/>
      <c r="I33" s="19"/>
      <c r="J33" s="13" t="str">
        <f aca="false">IF(OR(D33="",D33="submitted",D33="awarded",D33="declined"),"",IF(OR(D33="researching",D33="LOI"),IF(AND(E33&lt;&gt;"",F33&lt;&gt;""),MIN(E33,F33),IF(E33&lt;&gt;"",E33,IF(F33&lt;&gt;"",F33,""))),IF(F33&lt;&gt;"",F33,"")))</f>
        <v/>
      </c>
      <c r="K33" s="14" t="str">
        <f aca="true">IF(J33="","",J33-TODAY())</f>
        <v/>
      </c>
      <c r="L33" s="15" t="str">
        <f aca="false">IF(OR(C33="",D33=""),"",C33*IFERROR(INDEX(Lists!$B$5:$B$10,MATCH(D33,Lists!$A$5:$A$10,0)),0))</f>
        <v/>
      </c>
      <c r="M33" s="18"/>
      <c r="N33" s="20"/>
      <c r="O33" s="17" t="str">
        <f aca="false">IF(J33="","",J33+ROW()/100000)</f>
        <v/>
      </c>
    </row>
    <row r="34" customFormat="false" ht="15" hidden="false" customHeight="false" outlineLevel="0" collapsed="false">
      <c r="A34" s="18"/>
      <c r="B34" s="18"/>
      <c r="C34" s="19"/>
      <c r="D34" s="20"/>
      <c r="E34" s="21"/>
      <c r="F34" s="21"/>
      <c r="G34" s="21"/>
      <c r="H34" s="20"/>
      <c r="I34" s="19"/>
      <c r="J34" s="13" t="str">
        <f aca="false">IF(OR(D34="",D34="submitted",D34="awarded",D34="declined"),"",IF(OR(D34="researching",D34="LOI"),IF(AND(E34&lt;&gt;"",F34&lt;&gt;""),MIN(E34,F34),IF(E34&lt;&gt;"",E34,IF(F34&lt;&gt;"",F34,""))),IF(F34&lt;&gt;"",F34,"")))</f>
        <v/>
      </c>
      <c r="K34" s="14" t="str">
        <f aca="true">IF(J34="","",J34-TODAY())</f>
        <v/>
      </c>
      <c r="L34" s="15" t="str">
        <f aca="false">IF(OR(C34="",D34=""),"",C34*IFERROR(INDEX(Lists!$B$5:$B$10,MATCH(D34,Lists!$A$5:$A$10,0)),0))</f>
        <v/>
      </c>
      <c r="M34" s="18"/>
      <c r="N34" s="20"/>
      <c r="O34" s="17" t="str">
        <f aca="false">IF(J34="","",J34+ROW()/100000)</f>
        <v/>
      </c>
    </row>
    <row r="35" customFormat="false" ht="15" hidden="false" customHeight="false" outlineLevel="0" collapsed="false">
      <c r="A35" s="18"/>
      <c r="B35" s="18"/>
      <c r="C35" s="19"/>
      <c r="D35" s="20"/>
      <c r="E35" s="21"/>
      <c r="F35" s="21"/>
      <c r="G35" s="21"/>
      <c r="H35" s="20"/>
      <c r="I35" s="19"/>
      <c r="J35" s="13" t="str">
        <f aca="false">IF(OR(D35="",D35="submitted",D35="awarded",D35="declined"),"",IF(OR(D35="researching",D35="LOI"),IF(AND(E35&lt;&gt;"",F35&lt;&gt;""),MIN(E35,F35),IF(E35&lt;&gt;"",E35,IF(F35&lt;&gt;"",F35,""))),IF(F35&lt;&gt;"",F35,"")))</f>
        <v/>
      </c>
      <c r="K35" s="14" t="str">
        <f aca="true">IF(J35="","",J35-TODAY())</f>
        <v/>
      </c>
      <c r="L35" s="15" t="str">
        <f aca="false">IF(OR(C35="",D35=""),"",C35*IFERROR(INDEX(Lists!$B$5:$B$10,MATCH(D35,Lists!$A$5:$A$10,0)),0))</f>
        <v/>
      </c>
      <c r="M35" s="18"/>
      <c r="N35" s="20"/>
      <c r="O35" s="17" t="str">
        <f aca="false">IF(J35="","",J35+ROW()/100000)</f>
        <v/>
      </c>
    </row>
    <row r="36" customFormat="false" ht="15" hidden="false" customHeight="false" outlineLevel="0" collapsed="false">
      <c r="A36" s="18"/>
      <c r="B36" s="18"/>
      <c r="C36" s="19"/>
      <c r="D36" s="20"/>
      <c r="E36" s="21"/>
      <c r="F36" s="21"/>
      <c r="G36" s="21"/>
      <c r="H36" s="20"/>
      <c r="I36" s="19"/>
      <c r="J36" s="13" t="str">
        <f aca="false">IF(OR(D36="",D36="submitted",D36="awarded",D36="declined"),"",IF(OR(D36="researching",D36="LOI"),IF(AND(E36&lt;&gt;"",F36&lt;&gt;""),MIN(E36,F36),IF(E36&lt;&gt;"",E36,IF(F36&lt;&gt;"",F36,""))),IF(F36&lt;&gt;"",F36,"")))</f>
        <v/>
      </c>
      <c r="K36" s="14" t="str">
        <f aca="true">IF(J36="","",J36-TODAY())</f>
        <v/>
      </c>
      <c r="L36" s="15" t="str">
        <f aca="false">IF(OR(C36="",D36=""),"",C36*IFERROR(INDEX(Lists!$B$5:$B$10,MATCH(D36,Lists!$A$5:$A$10,0)),0))</f>
        <v/>
      </c>
      <c r="M36" s="18"/>
      <c r="N36" s="20"/>
      <c r="O36" s="17" t="str">
        <f aca="false">IF(J36="","",J36+ROW()/100000)</f>
        <v/>
      </c>
    </row>
    <row r="37" customFormat="false" ht="15" hidden="false" customHeight="false" outlineLevel="0" collapsed="false">
      <c r="A37" s="18"/>
      <c r="B37" s="18"/>
      <c r="C37" s="19"/>
      <c r="D37" s="20"/>
      <c r="E37" s="21"/>
      <c r="F37" s="21"/>
      <c r="G37" s="21"/>
      <c r="H37" s="20"/>
      <c r="I37" s="19"/>
      <c r="J37" s="13" t="str">
        <f aca="false">IF(OR(D37="",D37="submitted",D37="awarded",D37="declined"),"",IF(OR(D37="researching",D37="LOI"),IF(AND(E37&lt;&gt;"",F37&lt;&gt;""),MIN(E37,F37),IF(E37&lt;&gt;"",E37,IF(F37&lt;&gt;"",F37,""))),IF(F37&lt;&gt;"",F37,"")))</f>
        <v/>
      </c>
      <c r="K37" s="14" t="str">
        <f aca="true">IF(J37="","",J37-TODAY())</f>
        <v/>
      </c>
      <c r="L37" s="15" t="str">
        <f aca="false">IF(OR(C37="",D37=""),"",C37*IFERROR(INDEX(Lists!$B$5:$B$10,MATCH(D37,Lists!$A$5:$A$10,0)),0))</f>
        <v/>
      </c>
      <c r="M37" s="18"/>
      <c r="N37" s="20"/>
      <c r="O37" s="17" t="str">
        <f aca="false">IF(J37="","",J37+ROW()/100000)</f>
        <v/>
      </c>
    </row>
    <row r="38" customFormat="false" ht="15" hidden="false" customHeight="false" outlineLevel="0" collapsed="false">
      <c r="A38" s="18"/>
      <c r="B38" s="18"/>
      <c r="C38" s="19"/>
      <c r="D38" s="20"/>
      <c r="E38" s="21"/>
      <c r="F38" s="21"/>
      <c r="G38" s="21"/>
      <c r="H38" s="20"/>
      <c r="I38" s="19"/>
      <c r="J38" s="13" t="str">
        <f aca="false">IF(OR(D38="",D38="submitted",D38="awarded",D38="declined"),"",IF(OR(D38="researching",D38="LOI"),IF(AND(E38&lt;&gt;"",F38&lt;&gt;""),MIN(E38,F38),IF(E38&lt;&gt;"",E38,IF(F38&lt;&gt;"",F38,""))),IF(F38&lt;&gt;"",F38,"")))</f>
        <v/>
      </c>
      <c r="K38" s="14" t="str">
        <f aca="true">IF(J38="","",J38-TODAY())</f>
        <v/>
      </c>
      <c r="L38" s="15" t="str">
        <f aca="false">IF(OR(C38="",D38=""),"",C38*IFERROR(INDEX(Lists!$B$5:$B$10,MATCH(D38,Lists!$A$5:$A$10,0)),0))</f>
        <v/>
      </c>
      <c r="M38" s="18"/>
      <c r="N38" s="20"/>
      <c r="O38" s="17" t="str">
        <f aca="false">IF(J38="","",J38+ROW()/100000)</f>
        <v/>
      </c>
    </row>
    <row r="39" customFormat="false" ht="15" hidden="false" customHeight="false" outlineLevel="0" collapsed="false">
      <c r="A39" s="18"/>
      <c r="B39" s="18"/>
      <c r="C39" s="19"/>
      <c r="D39" s="20"/>
      <c r="E39" s="21"/>
      <c r="F39" s="21"/>
      <c r="G39" s="21"/>
      <c r="H39" s="20"/>
      <c r="I39" s="19"/>
      <c r="J39" s="13" t="str">
        <f aca="false">IF(OR(D39="",D39="submitted",D39="awarded",D39="declined"),"",IF(OR(D39="researching",D39="LOI"),IF(AND(E39&lt;&gt;"",F39&lt;&gt;""),MIN(E39,F39),IF(E39&lt;&gt;"",E39,IF(F39&lt;&gt;"",F39,""))),IF(F39&lt;&gt;"",F39,"")))</f>
        <v/>
      </c>
      <c r="K39" s="14" t="str">
        <f aca="true">IF(J39="","",J39-TODAY())</f>
        <v/>
      </c>
      <c r="L39" s="15" t="str">
        <f aca="false">IF(OR(C39="",D39=""),"",C39*IFERROR(INDEX(Lists!$B$5:$B$10,MATCH(D39,Lists!$A$5:$A$10,0)),0))</f>
        <v/>
      </c>
      <c r="M39" s="18"/>
      <c r="N39" s="20"/>
      <c r="O39" s="17" t="str">
        <f aca="false">IF(J39="","",J39+ROW()/100000)</f>
        <v/>
      </c>
    </row>
    <row r="40" customFormat="false" ht="15" hidden="false" customHeight="false" outlineLevel="0" collapsed="false">
      <c r="A40" s="18"/>
      <c r="B40" s="18"/>
      <c r="C40" s="19"/>
      <c r="D40" s="20"/>
      <c r="E40" s="21"/>
      <c r="F40" s="21"/>
      <c r="G40" s="21"/>
      <c r="H40" s="20"/>
      <c r="I40" s="19"/>
      <c r="J40" s="13" t="str">
        <f aca="false">IF(OR(D40="",D40="submitted",D40="awarded",D40="declined"),"",IF(OR(D40="researching",D40="LOI"),IF(AND(E40&lt;&gt;"",F40&lt;&gt;""),MIN(E40,F40),IF(E40&lt;&gt;"",E40,IF(F40&lt;&gt;"",F40,""))),IF(F40&lt;&gt;"",F40,"")))</f>
        <v/>
      </c>
      <c r="K40" s="14" t="str">
        <f aca="true">IF(J40="","",J40-TODAY())</f>
        <v/>
      </c>
      <c r="L40" s="15" t="str">
        <f aca="false">IF(OR(C40="",D40=""),"",C40*IFERROR(INDEX(Lists!$B$5:$B$10,MATCH(D40,Lists!$A$5:$A$10,0)),0))</f>
        <v/>
      </c>
      <c r="M40" s="18"/>
      <c r="N40" s="20"/>
      <c r="O40" s="17" t="str">
        <f aca="false">IF(J40="","",J40+ROW()/100000)</f>
        <v/>
      </c>
    </row>
    <row r="41" customFormat="false" ht="15" hidden="false" customHeight="false" outlineLevel="0" collapsed="false">
      <c r="A41" s="18"/>
      <c r="B41" s="18"/>
      <c r="C41" s="19"/>
      <c r="D41" s="20"/>
      <c r="E41" s="21"/>
      <c r="F41" s="21"/>
      <c r="G41" s="21"/>
      <c r="H41" s="20"/>
      <c r="I41" s="19"/>
      <c r="J41" s="13" t="str">
        <f aca="false">IF(OR(D41="",D41="submitted",D41="awarded",D41="declined"),"",IF(OR(D41="researching",D41="LOI"),IF(AND(E41&lt;&gt;"",F41&lt;&gt;""),MIN(E41,F41),IF(E41&lt;&gt;"",E41,IF(F41&lt;&gt;"",F41,""))),IF(F41&lt;&gt;"",F41,"")))</f>
        <v/>
      </c>
      <c r="K41" s="14" t="str">
        <f aca="true">IF(J41="","",J41-TODAY())</f>
        <v/>
      </c>
      <c r="L41" s="15" t="str">
        <f aca="false">IF(OR(C41="",D41=""),"",C41*IFERROR(INDEX(Lists!$B$5:$B$10,MATCH(D41,Lists!$A$5:$A$10,0)),0))</f>
        <v/>
      </c>
      <c r="M41" s="18"/>
      <c r="N41" s="20"/>
      <c r="O41" s="17" t="str">
        <f aca="false">IF(J41="","",J41+ROW()/100000)</f>
        <v/>
      </c>
    </row>
    <row r="42" customFormat="false" ht="15" hidden="false" customHeight="false" outlineLevel="0" collapsed="false">
      <c r="A42" s="18"/>
      <c r="B42" s="18"/>
      <c r="C42" s="19"/>
      <c r="D42" s="20"/>
      <c r="E42" s="21"/>
      <c r="F42" s="21"/>
      <c r="G42" s="21"/>
      <c r="H42" s="20"/>
      <c r="I42" s="19"/>
      <c r="J42" s="13" t="str">
        <f aca="false">IF(OR(D42="",D42="submitted",D42="awarded",D42="declined"),"",IF(OR(D42="researching",D42="LOI"),IF(AND(E42&lt;&gt;"",F42&lt;&gt;""),MIN(E42,F42),IF(E42&lt;&gt;"",E42,IF(F42&lt;&gt;"",F42,""))),IF(F42&lt;&gt;"",F42,"")))</f>
        <v/>
      </c>
      <c r="K42" s="14" t="str">
        <f aca="true">IF(J42="","",J42-TODAY())</f>
        <v/>
      </c>
      <c r="L42" s="15" t="str">
        <f aca="false">IF(OR(C42="",D42=""),"",C42*IFERROR(INDEX(Lists!$B$5:$B$10,MATCH(D42,Lists!$A$5:$A$10,0)),0))</f>
        <v/>
      </c>
      <c r="M42" s="18"/>
      <c r="N42" s="20"/>
      <c r="O42" s="17" t="str">
        <f aca="false">IF(J42="","",J42+ROW()/100000)</f>
        <v/>
      </c>
    </row>
    <row r="43" customFormat="false" ht="15" hidden="false" customHeight="false" outlineLevel="0" collapsed="false">
      <c r="A43" s="18"/>
      <c r="B43" s="18"/>
      <c r="C43" s="19"/>
      <c r="D43" s="20"/>
      <c r="E43" s="21"/>
      <c r="F43" s="21"/>
      <c r="G43" s="21"/>
      <c r="H43" s="20"/>
      <c r="I43" s="19"/>
      <c r="J43" s="13" t="str">
        <f aca="false">IF(OR(D43="",D43="submitted",D43="awarded",D43="declined"),"",IF(OR(D43="researching",D43="LOI"),IF(AND(E43&lt;&gt;"",F43&lt;&gt;""),MIN(E43,F43),IF(E43&lt;&gt;"",E43,IF(F43&lt;&gt;"",F43,""))),IF(F43&lt;&gt;"",F43,"")))</f>
        <v/>
      </c>
      <c r="K43" s="14" t="str">
        <f aca="true">IF(J43="","",J43-TODAY())</f>
        <v/>
      </c>
      <c r="L43" s="15" t="str">
        <f aca="false">IF(OR(C43="",D43=""),"",C43*IFERROR(INDEX(Lists!$B$5:$B$10,MATCH(D43,Lists!$A$5:$A$10,0)),0))</f>
        <v/>
      </c>
      <c r="M43" s="18"/>
      <c r="N43" s="20"/>
      <c r="O43" s="17" t="str">
        <f aca="false">IF(J43="","",J43+ROW()/100000)</f>
        <v/>
      </c>
    </row>
    <row r="44" customFormat="false" ht="15" hidden="false" customHeight="false" outlineLevel="0" collapsed="false">
      <c r="A44" s="18"/>
      <c r="B44" s="18"/>
      <c r="C44" s="19"/>
      <c r="D44" s="20"/>
      <c r="E44" s="21"/>
      <c r="F44" s="21"/>
      <c r="G44" s="21"/>
      <c r="H44" s="20"/>
      <c r="I44" s="19"/>
      <c r="J44" s="13" t="str">
        <f aca="false">IF(OR(D44="",D44="submitted",D44="awarded",D44="declined"),"",IF(OR(D44="researching",D44="LOI"),IF(AND(E44&lt;&gt;"",F44&lt;&gt;""),MIN(E44,F44),IF(E44&lt;&gt;"",E44,IF(F44&lt;&gt;"",F44,""))),IF(F44&lt;&gt;"",F44,"")))</f>
        <v/>
      </c>
      <c r="K44" s="14" t="str">
        <f aca="true">IF(J44="","",J44-TODAY())</f>
        <v/>
      </c>
      <c r="L44" s="15" t="str">
        <f aca="false">IF(OR(C44="",D44=""),"",C44*IFERROR(INDEX(Lists!$B$5:$B$10,MATCH(D44,Lists!$A$5:$A$10,0)),0))</f>
        <v/>
      </c>
      <c r="M44" s="18"/>
      <c r="N44" s="20"/>
      <c r="O44" s="17" t="str">
        <f aca="false">IF(J44="","",J44+ROW()/100000)</f>
        <v/>
      </c>
    </row>
    <row r="45" customFormat="false" ht="15" hidden="false" customHeight="false" outlineLevel="0" collapsed="false">
      <c r="A45" s="18"/>
      <c r="B45" s="18"/>
      <c r="C45" s="19"/>
      <c r="D45" s="20"/>
      <c r="E45" s="21"/>
      <c r="F45" s="21"/>
      <c r="G45" s="21"/>
      <c r="H45" s="20"/>
      <c r="I45" s="19"/>
      <c r="J45" s="13" t="str">
        <f aca="false">IF(OR(D45="",D45="submitted",D45="awarded",D45="declined"),"",IF(OR(D45="researching",D45="LOI"),IF(AND(E45&lt;&gt;"",F45&lt;&gt;""),MIN(E45,F45),IF(E45&lt;&gt;"",E45,IF(F45&lt;&gt;"",F45,""))),IF(F45&lt;&gt;"",F45,"")))</f>
        <v/>
      </c>
      <c r="K45" s="14" t="str">
        <f aca="true">IF(J45="","",J45-TODAY())</f>
        <v/>
      </c>
      <c r="L45" s="15" t="str">
        <f aca="false">IF(OR(C45="",D45=""),"",C45*IFERROR(INDEX(Lists!$B$5:$B$10,MATCH(D45,Lists!$A$5:$A$10,0)),0))</f>
        <v/>
      </c>
      <c r="M45" s="18"/>
      <c r="N45" s="20"/>
      <c r="O45" s="17" t="str">
        <f aca="false">IF(J45="","",J45+ROW()/100000)</f>
        <v/>
      </c>
    </row>
    <row r="46" customFormat="false" ht="15" hidden="false" customHeight="false" outlineLevel="0" collapsed="false">
      <c r="A46" s="18"/>
      <c r="B46" s="18"/>
      <c r="C46" s="19"/>
      <c r="D46" s="20"/>
      <c r="E46" s="21"/>
      <c r="F46" s="21"/>
      <c r="G46" s="21"/>
      <c r="H46" s="20"/>
      <c r="I46" s="19"/>
      <c r="J46" s="13" t="str">
        <f aca="false">IF(OR(D46="",D46="submitted",D46="awarded",D46="declined"),"",IF(OR(D46="researching",D46="LOI"),IF(AND(E46&lt;&gt;"",F46&lt;&gt;""),MIN(E46,F46),IF(E46&lt;&gt;"",E46,IF(F46&lt;&gt;"",F46,""))),IF(F46&lt;&gt;"",F46,"")))</f>
        <v/>
      </c>
      <c r="K46" s="14" t="str">
        <f aca="true">IF(J46="","",J46-TODAY())</f>
        <v/>
      </c>
      <c r="L46" s="15" t="str">
        <f aca="false">IF(OR(C46="",D46=""),"",C46*IFERROR(INDEX(Lists!$B$5:$B$10,MATCH(D46,Lists!$A$5:$A$10,0)),0))</f>
        <v/>
      </c>
      <c r="M46" s="18"/>
      <c r="N46" s="20"/>
      <c r="O46" s="17" t="str">
        <f aca="false">IF(J46="","",J46+ROW()/100000)</f>
        <v/>
      </c>
    </row>
    <row r="47" customFormat="false" ht="15" hidden="false" customHeight="false" outlineLevel="0" collapsed="false">
      <c r="A47" s="18"/>
      <c r="B47" s="18"/>
      <c r="C47" s="19"/>
      <c r="D47" s="20"/>
      <c r="E47" s="21"/>
      <c r="F47" s="21"/>
      <c r="G47" s="21"/>
      <c r="H47" s="20"/>
      <c r="I47" s="19"/>
      <c r="J47" s="13" t="str">
        <f aca="false">IF(OR(D47="",D47="submitted",D47="awarded",D47="declined"),"",IF(OR(D47="researching",D47="LOI"),IF(AND(E47&lt;&gt;"",F47&lt;&gt;""),MIN(E47,F47),IF(E47&lt;&gt;"",E47,IF(F47&lt;&gt;"",F47,""))),IF(F47&lt;&gt;"",F47,"")))</f>
        <v/>
      </c>
      <c r="K47" s="14" t="str">
        <f aca="true">IF(J47="","",J47-TODAY())</f>
        <v/>
      </c>
      <c r="L47" s="15" t="str">
        <f aca="false">IF(OR(C47="",D47=""),"",C47*IFERROR(INDEX(Lists!$B$5:$B$10,MATCH(D47,Lists!$A$5:$A$10,0)),0))</f>
        <v/>
      </c>
      <c r="M47" s="18"/>
      <c r="N47" s="20"/>
      <c r="O47" s="17" t="str">
        <f aca="false">IF(J47="","",J47+ROW()/100000)</f>
        <v/>
      </c>
    </row>
    <row r="48" customFormat="false" ht="15" hidden="false" customHeight="false" outlineLevel="0" collapsed="false">
      <c r="A48" s="18"/>
      <c r="B48" s="18"/>
      <c r="C48" s="19"/>
      <c r="D48" s="20"/>
      <c r="E48" s="21"/>
      <c r="F48" s="21"/>
      <c r="G48" s="21"/>
      <c r="H48" s="20"/>
      <c r="I48" s="19"/>
      <c r="J48" s="13" t="str">
        <f aca="false">IF(OR(D48="",D48="submitted",D48="awarded",D48="declined"),"",IF(OR(D48="researching",D48="LOI"),IF(AND(E48&lt;&gt;"",F48&lt;&gt;""),MIN(E48,F48),IF(E48&lt;&gt;"",E48,IF(F48&lt;&gt;"",F48,""))),IF(F48&lt;&gt;"",F48,"")))</f>
        <v/>
      </c>
      <c r="K48" s="14" t="str">
        <f aca="true">IF(J48="","",J48-TODAY())</f>
        <v/>
      </c>
      <c r="L48" s="15" t="str">
        <f aca="false">IF(OR(C48="",D48=""),"",C48*IFERROR(INDEX(Lists!$B$5:$B$10,MATCH(D48,Lists!$A$5:$A$10,0)),0))</f>
        <v/>
      </c>
      <c r="M48" s="18"/>
      <c r="N48" s="20"/>
      <c r="O48" s="17" t="str">
        <f aca="false">IF(J48="","",J48+ROW()/100000)</f>
        <v/>
      </c>
    </row>
    <row r="49" customFormat="false" ht="15" hidden="false" customHeight="false" outlineLevel="0" collapsed="false">
      <c r="A49" s="18"/>
      <c r="B49" s="18"/>
      <c r="C49" s="19"/>
      <c r="D49" s="20"/>
      <c r="E49" s="21"/>
      <c r="F49" s="21"/>
      <c r="G49" s="21"/>
      <c r="H49" s="20"/>
      <c r="I49" s="19"/>
      <c r="J49" s="13" t="str">
        <f aca="false">IF(OR(D49="",D49="submitted",D49="awarded",D49="declined"),"",IF(OR(D49="researching",D49="LOI"),IF(AND(E49&lt;&gt;"",F49&lt;&gt;""),MIN(E49,F49),IF(E49&lt;&gt;"",E49,IF(F49&lt;&gt;"",F49,""))),IF(F49&lt;&gt;"",F49,"")))</f>
        <v/>
      </c>
      <c r="K49" s="14" t="str">
        <f aca="true">IF(J49="","",J49-TODAY())</f>
        <v/>
      </c>
      <c r="L49" s="15" t="str">
        <f aca="false">IF(OR(C49="",D49=""),"",C49*IFERROR(INDEX(Lists!$B$5:$B$10,MATCH(D49,Lists!$A$5:$A$10,0)),0))</f>
        <v/>
      </c>
      <c r="M49" s="18"/>
      <c r="N49" s="20"/>
      <c r="O49" s="17" t="str">
        <f aca="false">IF(J49="","",J49+ROW()/100000)</f>
        <v/>
      </c>
    </row>
    <row r="50" customFormat="false" ht="15" hidden="false" customHeight="false" outlineLevel="0" collapsed="false">
      <c r="A50" s="18"/>
      <c r="B50" s="18"/>
      <c r="C50" s="19"/>
      <c r="D50" s="20"/>
      <c r="E50" s="21"/>
      <c r="F50" s="21"/>
      <c r="G50" s="21"/>
      <c r="H50" s="20"/>
      <c r="I50" s="19"/>
      <c r="J50" s="13" t="str">
        <f aca="false">IF(OR(D50="",D50="submitted",D50="awarded",D50="declined"),"",IF(OR(D50="researching",D50="LOI"),IF(AND(E50&lt;&gt;"",F50&lt;&gt;""),MIN(E50,F50),IF(E50&lt;&gt;"",E50,IF(F50&lt;&gt;"",F50,""))),IF(F50&lt;&gt;"",F50,"")))</f>
        <v/>
      </c>
      <c r="K50" s="14" t="str">
        <f aca="true">IF(J50="","",J50-TODAY())</f>
        <v/>
      </c>
      <c r="L50" s="15" t="str">
        <f aca="false">IF(OR(C50="",D50=""),"",C50*IFERROR(INDEX(Lists!$B$5:$B$10,MATCH(D50,Lists!$A$5:$A$10,0)),0))</f>
        <v/>
      </c>
      <c r="M50" s="18"/>
      <c r="N50" s="20"/>
      <c r="O50" s="17" t="str">
        <f aca="false">IF(J50="","",J50+ROW()/100000)</f>
        <v/>
      </c>
    </row>
    <row r="51" customFormat="false" ht="15" hidden="false" customHeight="false" outlineLevel="0" collapsed="false">
      <c r="A51" s="18"/>
      <c r="B51" s="18"/>
      <c r="C51" s="19"/>
      <c r="D51" s="20"/>
      <c r="E51" s="21"/>
      <c r="F51" s="21"/>
      <c r="G51" s="21"/>
      <c r="H51" s="20"/>
      <c r="I51" s="19"/>
      <c r="J51" s="13" t="str">
        <f aca="false">IF(OR(D51="",D51="submitted",D51="awarded",D51="declined"),"",IF(OR(D51="researching",D51="LOI"),IF(AND(E51&lt;&gt;"",F51&lt;&gt;""),MIN(E51,F51),IF(E51&lt;&gt;"",E51,IF(F51&lt;&gt;"",F51,""))),IF(F51&lt;&gt;"",F51,"")))</f>
        <v/>
      </c>
      <c r="K51" s="14" t="str">
        <f aca="true">IF(J51="","",J51-TODAY())</f>
        <v/>
      </c>
      <c r="L51" s="15" t="str">
        <f aca="false">IF(OR(C51="",D51=""),"",C51*IFERROR(INDEX(Lists!$B$5:$B$10,MATCH(D51,Lists!$A$5:$A$10,0)),0))</f>
        <v/>
      </c>
      <c r="M51" s="18"/>
      <c r="N51" s="20"/>
      <c r="O51" s="17" t="str">
        <f aca="false">IF(J51="","",J51+ROW()/100000)</f>
        <v/>
      </c>
    </row>
    <row r="52" customFormat="false" ht="15" hidden="false" customHeight="false" outlineLevel="0" collapsed="false">
      <c r="A52" s="18"/>
      <c r="B52" s="18"/>
      <c r="C52" s="19"/>
      <c r="D52" s="20"/>
      <c r="E52" s="21"/>
      <c r="F52" s="21"/>
      <c r="G52" s="21"/>
      <c r="H52" s="20"/>
      <c r="I52" s="19"/>
      <c r="J52" s="13" t="str">
        <f aca="false">IF(OR(D52="",D52="submitted",D52="awarded",D52="declined"),"",IF(OR(D52="researching",D52="LOI"),IF(AND(E52&lt;&gt;"",F52&lt;&gt;""),MIN(E52,F52),IF(E52&lt;&gt;"",E52,IF(F52&lt;&gt;"",F52,""))),IF(F52&lt;&gt;"",F52,"")))</f>
        <v/>
      </c>
      <c r="K52" s="14" t="str">
        <f aca="true">IF(J52="","",J52-TODAY())</f>
        <v/>
      </c>
      <c r="L52" s="15" t="str">
        <f aca="false">IF(OR(C52="",D52=""),"",C52*IFERROR(INDEX(Lists!$B$5:$B$10,MATCH(D52,Lists!$A$5:$A$10,0)),0))</f>
        <v/>
      </c>
      <c r="M52" s="18"/>
      <c r="N52" s="20"/>
      <c r="O52" s="17" t="str">
        <f aca="false">IF(J52="","",J52+ROW()/100000)</f>
        <v/>
      </c>
    </row>
    <row r="53" customFormat="false" ht="15" hidden="false" customHeight="false" outlineLevel="0" collapsed="false">
      <c r="A53" s="18"/>
      <c r="B53" s="18"/>
      <c r="C53" s="19"/>
      <c r="D53" s="20"/>
      <c r="E53" s="21"/>
      <c r="F53" s="21"/>
      <c r="G53" s="21"/>
      <c r="H53" s="20"/>
      <c r="I53" s="19"/>
      <c r="J53" s="13" t="str">
        <f aca="false">IF(OR(D53="",D53="submitted",D53="awarded",D53="declined"),"",IF(OR(D53="researching",D53="LOI"),IF(AND(E53&lt;&gt;"",F53&lt;&gt;""),MIN(E53,F53),IF(E53&lt;&gt;"",E53,IF(F53&lt;&gt;"",F53,""))),IF(F53&lt;&gt;"",F53,"")))</f>
        <v/>
      </c>
      <c r="K53" s="14" t="str">
        <f aca="true">IF(J53="","",J53-TODAY())</f>
        <v/>
      </c>
      <c r="L53" s="15" t="str">
        <f aca="false">IF(OR(C53="",D53=""),"",C53*IFERROR(INDEX(Lists!$B$5:$B$10,MATCH(D53,Lists!$A$5:$A$10,0)),0))</f>
        <v/>
      </c>
      <c r="M53" s="18"/>
      <c r="N53" s="20"/>
      <c r="O53" s="17" t="str">
        <f aca="false">IF(J53="","",J53+ROW()/100000)</f>
        <v/>
      </c>
    </row>
    <row r="54" customFormat="false" ht="15" hidden="false" customHeight="false" outlineLevel="0" collapsed="false">
      <c r="A54" s="18"/>
      <c r="B54" s="18"/>
      <c r="C54" s="19"/>
      <c r="D54" s="20"/>
      <c r="E54" s="21"/>
      <c r="F54" s="21"/>
      <c r="G54" s="21"/>
      <c r="H54" s="20"/>
      <c r="I54" s="19"/>
      <c r="J54" s="13" t="str">
        <f aca="false">IF(OR(D54="",D54="submitted",D54="awarded",D54="declined"),"",IF(OR(D54="researching",D54="LOI"),IF(AND(E54&lt;&gt;"",F54&lt;&gt;""),MIN(E54,F54),IF(E54&lt;&gt;"",E54,IF(F54&lt;&gt;"",F54,""))),IF(F54&lt;&gt;"",F54,"")))</f>
        <v/>
      </c>
      <c r="K54" s="14" t="str">
        <f aca="true">IF(J54="","",J54-TODAY())</f>
        <v/>
      </c>
      <c r="L54" s="15" t="str">
        <f aca="false">IF(OR(C54="",D54=""),"",C54*IFERROR(INDEX(Lists!$B$5:$B$10,MATCH(D54,Lists!$A$5:$A$10,0)),0))</f>
        <v/>
      </c>
      <c r="M54" s="18"/>
      <c r="N54" s="20"/>
      <c r="O54" s="17" t="str">
        <f aca="false">IF(J54="","",J54+ROW()/100000)</f>
        <v/>
      </c>
    </row>
    <row r="55" customFormat="false" ht="15" hidden="false" customHeight="false" outlineLevel="0" collapsed="false">
      <c r="A55" s="18"/>
      <c r="B55" s="18"/>
      <c r="C55" s="19"/>
      <c r="D55" s="20"/>
      <c r="E55" s="21"/>
      <c r="F55" s="21"/>
      <c r="G55" s="21"/>
      <c r="H55" s="20"/>
      <c r="I55" s="19"/>
      <c r="J55" s="13" t="str">
        <f aca="false">IF(OR(D55="",D55="submitted",D55="awarded",D55="declined"),"",IF(OR(D55="researching",D55="LOI"),IF(AND(E55&lt;&gt;"",F55&lt;&gt;""),MIN(E55,F55),IF(E55&lt;&gt;"",E55,IF(F55&lt;&gt;"",F55,""))),IF(F55&lt;&gt;"",F55,"")))</f>
        <v/>
      </c>
      <c r="K55" s="14" t="str">
        <f aca="true">IF(J55="","",J55-TODAY())</f>
        <v/>
      </c>
      <c r="L55" s="15" t="str">
        <f aca="false">IF(OR(C55="",D55=""),"",C55*IFERROR(INDEX(Lists!$B$5:$B$10,MATCH(D55,Lists!$A$5:$A$10,0)),0))</f>
        <v/>
      </c>
      <c r="M55" s="18"/>
      <c r="N55" s="20"/>
      <c r="O55" s="17" t="str">
        <f aca="false">IF(J55="","",J55+ROW()/100000)</f>
        <v/>
      </c>
    </row>
    <row r="56" customFormat="false" ht="15" hidden="false" customHeight="false" outlineLevel="0" collapsed="false">
      <c r="A56" s="18"/>
      <c r="B56" s="18"/>
      <c r="C56" s="19"/>
      <c r="D56" s="20"/>
      <c r="E56" s="21"/>
      <c r="F56" s="21"/>
      <c r="G56" s="21"/>
      <c r="H56" s="20"/>
      <c r="I56" s="19"/>
      <c r="J56" s="13" t="str">
        <f aca="false">IF(OR(D56="",D56="submitted",D56="awarded",D56="declined"),"",IF(OR(D56="researching",D56="LOI"),IF(AND(E56&lt;&gt;"",F56&lt;&gt;""),MIN(E56,F56),IF(E56&lt;&gt;"",E56,IF(F56&lt;&gt;"",F56,""))),IF(F56&lt;&gt;"",F56,"")))</f>
        <v/>
      </c>
      <c r="K56" s="14" t="str">
        <f aca="true">IF(J56="","",J56-TODAY())</f>
        <v/>
      </c>
      <c r="L56" s="15" t="str">
        <f aca="false">IF(OR(C56="",D56=""),"",C56*IFERROR(INDEX(Lists!$B$5:$B$10,MATCH(D56,Lists!$A$5:$A$10,0)),0))</f>
        <v/>
      </c>
      <c r="M56" s="18"/>
      <c r="N56" s="20"/>
      <c r="O56" s="17" t="str">
        <f aca="false">IF(J56="","",J56+ROW()/100000)</f>
        <v/>
      </c>
    </row>
    <row r="57" customFormat="false" ht="15" hidden="false" customHeight="false" outlineLevel="0" collapsed="false">
      <c r="A57" s="18"/>
      <c r="B57" s="18"/>
      <c r="C57" s="19"/>
      <c r="D57" s="20"/>
      <c r="E57" s="21"/>
      <c r="F57" s="21"/>
      <c r="G57" s="21"/>
      <c r="H57" s="20"/>
      <c r="I57" s="19"/>
      <c r="J57" s="13" t="str">
        <f aca="false">IF(OR(D57="",D57="submitted",D57="awarded",D57="declined"),"",IF(OR(D57="researching",D57="LOI"),IF(AND(E57&lt;&gt;"",F57&lt;&gt;""),MIN(E57,F57),IF(E57&lt;&gt;"",E57,IF(F57&lt;&gt;"",F57,""))),IF(F57&lt;&gt;"",F57,"")))</f>
        <v/>
      </c>
      <c r="K57" s="14" t="str">
        <f aca="true">IF(J57="","",J57-TODAY())</f>
        <v/>
      </c>
      <c r="L57" s="15" t="str">
        <f aca="false">IF(OR(C57="",D57=""),"",C57*IFERROR(INDEX(Lists!$B$5:$B$10,MATCH(D57,Lists!$A$5:$A$10,0)),0))</f>
        <v/>
      </c>
      <c r="M57" s="18"/>
      <c r="N57" s="20"/>
      <c r="O57" s="17" t="str">
        <f aca="false">IF(J57="","",J57+ROW()/100000)</f>
        <v/>
      </c>
    </row>
    <row r="58" customFormat="false" ht="15" hidden="false" customHeight="false" outlineLevel="0" collapsed="false">
      <c r="A58" s="18"/>
      <c r="B58" s="18"/>
      <c r="C58" s="19"/>
      <c r="D58" s="20"/>
      <c r="E58" s="21"/>
      <c r="F58" s="21"/>
      <c r="G58" s="21"/>
      <c r="H58" s="20"/>
      <c r="I58" s="19"/>
      <c r="J58" s="13" t="str">
        <f aca="false">IF(OR(D58="",D58="submitted",D58="awarded",D58="declined"),"",IF(OR(D58="researching",D58="LOI"),IF(AND(E58&lt;&gt;"",F58&lt;&gt;""),MIN(E58,F58),IF(E58&lt;&gt;"",E58,IF(F58&lt;&gt;"",F58,""))),IF(F58&lt;&gt;"",F58,"")))</f>
        <v/>
      </c>
      <c r="K58" s="14" t="str">
        <f aca="true">IF(J58="","",J58-TODAY())</f>
        <v/>
      </c>
      <c r="L58" s="15" t="str">
        <f aca="false">IF(OR(C58="",D58=""),"",C58*IFERROR(INDEX(Lists!$B$5:$B$10,MATCH(D58,Lists!$A$5:$A$10,0)),0))</f>
        <v/>
      </c>
      <c r="M58" s="18"/>
      <c r="N58" s="20"/>
      <c r="O58" s="17" t="str">
        <f aca="false">IF(J58="","",J58+ROW()/100000)</f>
        <v/>
      </c>
    </row>
    <row r="59" customFormat="false" ht="15" hidden="false" customHeight="false" outlineLevel="0" collapsed="false">
      <c r="A59" s="18"/>
      <c r="B59" s="18"/>
      <c r="C59" s="19"/>
      <c r="D59" s="20"/>
      <c r="E59" s="21"/>
      <c r="F59" s="21"/>
      <c r="G59" s="21"/>
      <c r="H59" s="20"/>
      <c r="I59" s="19"/>
      <c r="J59" s="13" t="str">
        <f aca="false">IF(OR(D59="",D59="submitted",D59="awarded",D59="declined"),"",IF(OR(D59="researching",D59="LOI"),IF(AND(E59&lt;&gt;"",F59&lt;&gt;""),MIN(E59,F59),IF(E59&lt;&gt;"",E59,IF(F59&lt;&gt;"",F59,""))),IF(F59&lt;&gt;"",F59,"")))</f>
        <v/>
      </c>
      <c r="K59" s="14" t="str">
        <f aca="true">IF(J59="","",J59-TODAY())</f>
        <v/>
      </c>
      <c r="L59" s="15" t="str">
        <f aca="false">IF(OR(C59="",D59=""),"",C59*IFERROR(INDEX(Lists!$B$5:$B$10,MATCH(D59,Lists!$A$5:$A$10,0)),0))</f>
        <v/>
      </c>
      <c r="M59" s="18"/>
      <c r="N59" s="20"/>
      <c r="O59" s="17" t="str">
        <f aca="false">IF(J59="","",J59+ROW()/100000)</f>
        <v/>
      </c>
    </row>
    <row r="60" customFormat="false" ht="15" hidden="false" customHeight="false" outlineLevel="0" collapsed="false">
      <c r="A60" s="18"/>
      <c r="B60" s="18"/>
      <c r="C60" s="19"/>
      <c r="D60" s="20"/>
      <c r="E60" s="21"/>
      <c r="F60" s="21"/>
      <c r="G60" s="21"/>
      <c r="H60" s="20"/>
      <c r="I60" s="19"/>
      <c r="J60" s="13" t="str">
        <f aca="false">IF(OR(D60="",D60="submitted",D60="awarded",D60="declined"),"",IF(OR(D60="researching",D60="LOI"),IF(AND(E60&lt;&gt;"",F60&lt;&gt;""),MIN(E60,F60),IF(E60&lt;&gt;"",E60,IF(F60&lt;&gt;"",F60,""))),IF(F60&lt;&gt;"",F60,"")))</f>
        <v/>
      </c>
      <c r="K60" s="14" t="str">
        <f aca="true">IF(J60="","",J60-TODAY())</f>
        <v/>
      </c>
      <c r="L60" s="15" t="str">
        <f aca="false">IF(OR(C60="",D60=""),"",C60*IFERROR(INDEX(Lists!$B$5:$B$10,MATCH(D60,Lists!$A$5:$A$10,0)),0))</f>
        <v/>
      </c>
      <c r="M60" s="18"/>
      <c r="N60" s="20"/>
      <c r="O60" s="17" t="str">
        <f aca="false">IF(J60="","",J60+ROW()/100000)</f>
        <v/>
      </c>
    </row>
    <row r="61" customFormat="false" ht="15" hidden="false" customHeight="false" outlineLevel="0" collapsed="false">
      <c r="A61" s="18"/>
      <c r="B61" s="18"/>
      <c r="C61" s="19"/>
      <c r="D61" s="20"/>
      <c r="E61" s="21"/>
      <c r="F61" s="21"/>
      <c r="G61" s="21"/>
      <c r="H61" s="20"/>
      <c r="I61" s="19"/>
      <c r="J61" s="13" t="str">
        <f aca="false">IF(OR(D61="",D61="submitted",D61="awarded",D61="declined"),"",IF(OR(D61="researching",D61="LOI"),IF(AND(E61&lt;&gt;"",F61&lt;&gt;""),MIN(E61,F61),IF(E61&lt;&gt;"",E61,IF(F61&lt;&gt;"",F61,""))),IF(F61&lt;&gt;"",F61,"")))</f>
        <v/>
      </c>
      <c r="K61" s="14" t="str">
        <f aca="true">IF(J61="","",J61-TODAY())</f>
        <v/>
      </c>
      <c r="L61" s="15" t="str">
        <f aca="false">IF(OR(C61="",D61=""),"",C61*IFERROR(INDEX(Lists!$B$5:$B$10,MATCH(D61,Lists!$A$5:$A$10,0)),0))</f>
        <v/>
      </c>
      <c r="M61" s="18"/>
      <c r="N61" s="20"/>
      <c r="O61" s="17" t="str">
        <f aca="false">IF(J61="","",J61+ROW()/100000)</f>
        <v/>
      </c>
    </row>
    <row r="62" customFormat="false" ht="15" hidden="false" customHeight="false" outlineLevel="0" collapsed="false">
      <c r="A62" s="18"/>
      <c r="B62" s="18"/>
      <c r="C62" s="19"/>
      <c r="D62" s="20"/>
      <c r="E62" s="21"/>
      <c r="F62" s="21"/>
      <c r="G62" s="21"/>
      <c r="H62" s="20"/>
      <c r="I62" s="19"/>
      <c r="J62" s="13" t="str">
        <f aca="false">IF(OR(D62="",D62="submitted",D62="awarded",D62="declined"),"",IF(OR(D62="researching",D62="LOI"),IF(AND(E62&lt;&gt;"",F62&lt;&gt;""),MIN(E62,F62),IF(E62&lt;&gt;"",E62,IF(F62&lt;&gt;"",F62,""))),IF(F62&lt;&gt;"",F62,"")))</f>
        <v/>
      </c>
      <c r="K62" s="14" t="str">
        <f aca="true">IF(J62="","",J62-TODAY())</f>
        <v/>
      </c>
      <c r="L62" s="15" t="str">
        <f aca="false">IF(OR(C62="",D62=""),"",C62*IFERROR(INDEX(Lists!$B$5:$B$10,MATCH(D62,Lists!$A$5:$A$10,0)),0))</f>
        <v/>
      </c>
      <c r="M62" s="18"/>
      <c r="N62" s="20"/>
      <c r="O62" s="17" t="str">
        <f aca="false">IF(J62="","",J62+ROW()/100000)</f>
        <v/>
      </c>
    </row>
    <row r="63" customFormat="false" ht="15" hidden="false" customHeight="false" outlineLevel="0" collapsed="false">
      <c r="A63" s="18"/>
      <c r="B63" s="18"/>
      <c r="C63" s="19"/>
      <c r="D63" s="20"/>
      <c r="E63" s="21"/>
      <c r="F63" s="21"/>
      <c r="G63" s="21"/>
      <c r="H63" s="20"/>
      <c r="I63" s="19"/>
      <c r="J63" s="13" t="str">
        <f aca="false">IF(OR(D63="",D63="submitted",D63="awarded",D63="declined"),"",IF(OR(D63="researching",D63="LOI"),IF(AND(E63&lt;&gt;"",F63&lt;&gt;""),MIN(E63,F63),IF(E63&lt;&gt;"",E63,IF(F63&lt;&gt;"",F63,""))),IF(F63&lt;&gt;"",F63,"")))</f>
        <v/>
      </c>
      <c r="K63" s="14" t="str">
        <f aca="true">IF(J63="","",J63-TODAY())</f>
        <v/>
      </c>
      <c r="L63" s="15" t="str">
        <f aca="false">IF(OR(C63="",D63=""),"",C63*IFERROR(INDEX(Lists!$B$5:$B$10,MATCH(D63,Lists!$A$5:$A$10,0)),0))</f>
        <v/>
      </c>
      <c r="M63" s="18"/>
      <c r="N63" s="20"/>
      <c r="O63" s="17" t="str">
        <f aca="false">IF(J63="","",J63+ROW()/100000)</f>
        <v/>
      </c>
    </row>
    <row r="64" customFormat="false" ht="15" hidden="false" customHeight="false" outlineLevel="0" collapsed="false">
      <c r="A64" s="18"/>
      <c r="B64" s="18"/>
      <c r="C64" s="19"/>
      <c r="D64" s="20"/>
      <c r="E64" s="21"/>
      <c r="F64" s="21"/>
      <c r="G64" s="21"/>
      <c r="H64" s="20"/>
      <c r="I64" s="19"/>
      <c r="J64" s="13" t="str">
        <f aca="false">IF(OR(D64="",D64="submitted",D64="awarded",D64="declined"),"",IF(OR(D64="researching",D64="LOI"),IF(AND(E64&lt;&gt;"",F64&lt;&gt;""),MIN(E64,F64),IF(E64&lt;&gt;"",E64,IF(F64&lt;&gt;"",F64,""))),IF(F64&lt;&gt;"",F64,"")))</f>
        <v/>
      </c>
      <c r="K64" s="14" t="str">
        <f aca="true">IF(J64="","",J64-TODAY())</f>
        <v/>
      </c>
      <c r="L64" s="15" t="str">
        <f aca="false">IF(OR(C64="",D64=""),"",C64*IFERROR(INDEX(Lists!$B$5:$B$10,MATCH(D64,Lists!$A$5:$A$10,0)),0))</f>
        <v/>
      </c>
      <c r="M64" s="18"/>
      <c r="N64" s="20"/>
      <c r="O64" s="17" t="str">
        <f aca="false">IF(J64="","",J64+ROW()/100000)</f>
        <v/>
      </c>
    </row>
    <row r="65" customFormat="false" ht="15" hidden="false" customHeight="false" outlineLevel="0" collapsed="false">
      <c r="A65" s="18"/>
      <c r="B65" s="18"/>
      <c r="C65" s="19"/>
      <c r="D65" s="20"/>
      <c r="E65" s="21"/>
      <c r="F65" s="21"/>
      <c r="G65" s="21"/>
      <c r="H65" s="20"/>
      <c r="I65" s="19"/>
      <c r="J65" s="13" t="str">
        <f aca="false">IF(OR(D65="",D65="submitted",D65="awarded",D65="declined"),"",IF(OR(D65="researching",D65="LOI"),IF(AND(E65&lt;&gt;"",F65&lt;&gt;""),MIN(E65,F65),IF(E65&lt;&gt;"",E65,IF(F65&lt;&gt;"",F65,""))),IF(F65&lt;&gt;"",F65,"")))</f>
        <v/>
      </c>
      <c r="K65" s="14" t="str">
        <f aca="true">IF(J65="","",J65-TODAY())</f>
        <v/>
      </c>
      <c r="L65" s="15" t="str">
        <f aca="false">IF(OR(C65="",D65=""),"",C65*IFERROR(INDEX(Lists!$B$5:$B$10,MATCH(D65,Lists!$A$5:$A$10,0)),0))</f>
        <v/>
      </c>
      <c r="M65" s="18"/>
      <c r="N65" s="20"/>
      <c r="O65" s="17" t="str">
        <f aca="false">IF(J65="","",J65+ROW()/100000)</f>
        <v/>
      </c>
    </row>
    <row r="66" customFormat="false" ht="15" hidden="false" customHeight="false" outlineLevel="0" collapsed="false">
      <c r="A66" s="18"/>
      <c r="B66" s="18"/>
      <c r="C66" s="19"/>
      <c r="D66" s="20"/>
      <c r="E66" s="21"/>
      <c r="F66" s="21"/>
      <c r="G66" s="21"/>
      <c r="H66" s="20"/>
      <c r="I66" s="19"/>
      <c r="J66" s="13" t="str">
        <f aca="false">IF(OR(D66="",D66="submitted",D66="awarded",D66="declined"),"",IF(OR(D66="researching",D66="LOI"),IF(AND(E66&lt;&gt;"",F66&lt;&gt;""),MIN(E66,F66),IF(E66&lt;&gt;"",E66,IF(F66&lt;&gt;"",F66,""))),IF(F66&lt;&gt;"",F66,"")))</f>
        <v/>
      </c>
      <c r="K66" s="14" t="str">
        <f aca="true">IF(J66="","",J66-TODAY())</f>
        <v/>
      </c>
      <c r="L66" s="15" t="str">
        <f aca="false">IF(OR(C66="",D66=""),"",C66*IFERROR(INDEX(Lists!$B$5:$B$10,MATCH(D66,Lists!$A$5:$A$10,0)),0))</f>
        <v/>
      </c>
      <c r="M66" s="18"/>
      <c r="N66" s="20"/>
      <c r="O66" s="17" t="str">
        <f aca="false">IF(J66="","",J66+ROW()/100000)</f>
        <v/>
      </c>
    </row>
    <row r="67" customFormat="false" ht="15" hidden="false" customHeight="false" outlineLevel="0" collapsed="false">
      <c r="A67" s="18"/>
      <c r="B67" s="18"/>
      <c r="C67" s="19"/>
      <c r="D67" s="20"/>
      <c r="E67" s="21"/>
      <c r="F67" s="21"/>
      <c r="G67" s="21"/>
      <c r="H67" s="20"/>
      <c r="I67" s="19"/>
      <c r="J67" s="13" t="str">
        <f aca="false">IF(OR(D67="",D67="submitted",D67="awarded",D67="declined"),"",IF(OR(D67="researching",D67="LOI"),IF(AND(E67&lt;&gt;"",F67&lt;&gt;""),MIN(E67,F67),IF(E67&lt;&gt;"",E67,IF(F67&lt;&gt;"",F67,""))),IF(F67&lt;&gt;"",F67,"")))</f>
        <v/>
      </c>
      <c r="K67" s="14" t="str">
        <f aca="true">IF(J67="","",J67-TODAY())</f>
        <v/>
      </c>
      <c r="L67" s="15" t="str">
        <f aca="false">IF(OR(C67="",D67=""),"",C67*IFERROR(INDEX(Lists!$B$5:$B$10,MATCH(D67,Lists!$A$5:$A$10,0)),0))</f>
        <v/>
      </c>
      <c r="M67" s="18"/>
      <c r="N67" s="20"/>
      <c r="O67" s="17" t="str">
        <f aca="false">IF(J67="","",J67+ROW()/100000)</f>
        <v/>
      </c>
    </row>
    <row r="68" customFormat="false" ht="15" hidden="false" customHeight="false" outlineLevel="0" collapsed="false">
      <c r="A68" s="18"/>
      <c r="B68" s="18"/>
      <c r="C68" s="19"/>
      <c r="D68" s="20"/>
      <c r="E68" s="21"/>
      <c r="F68" s="21"/>
      <c r="G68" s="21"/>
      <c r="H68" s="20"/>
      <c r="I68" s="19"/>
      <c r="J68" s="13" t="str">
        <f aca="false">IF(OR(D68="",D68="submitted",D68="awarded",D68="declined"),"",IF(OR(D68="researching",D68="LOI"),IF(AND(E68&lt;&gt;"",F68&lt;&gt;""),MIN(E68,F68),IF(E68&lt;&gt;"",E68,IF(F68&lt;&gt;"",F68,""))),IF(F68&lt;&gt;"",F68,"")))</f>
        <v/>
      </c>
      <c r="K68" s="14" t="str">
        <f aca="true">IF(J68="","",J68-TODAY())</f>
        <v/>
      </c>
      <c r="L68" s="15" t="str">
        <f aca="false">IF(OR(C68="",D68=""),"",C68*IFERROR(INDEX(Lists!$B$5:$B$10,MATCH(D68,Lists!$A$5:$A$10,0)),0))</f>
        <v/>
      </c>
      <c r="M68" s="18"/>
      <c r="N68" s="20"/>
      <c r="O68" s="17" t="str">
        <f aca="false">IF(J68="","",J68+ROW()/100000)</f>
        <v/>
      </c>
    </row>
    <row r="69" customFormat="false" ht="15" hidden="false" customHeight="false" outlineLevel="0" collapsed="false">
      <c r="A69" s="18"/>
      <c r="B69" s="18"/>
      <c r="C69" s="19"/>
      <c r="D69" s="20"/>
      <c r="E69" s="21"/>
      <c r="F69" s="21"/>
      <c r="G69" s="21"/>
      <c r="H69" s="20"/>
      <c r="I69" s="19"/>
      <c r="J69" s="13" t="str">
        <f aca="false">IF(OR(D69="",D69="submitted",D69="awarded",D69="declined"),"",IF(OR(D69="researching",D69="LOI"),IF(AND(E69&lt;&gt;"",F69&lt;&gt;""),MIN(E69,F69),IF(E69&lt;&gt;"",E69,IF(F69&lt;&gt;"",F69,""))),IF(F69&lt;&gt;"",F69,"")))</f>
        <v/>
      </c>
      <c r="K69" s="14" t="str">
        <f aca="true">IF(J69="","",J69-TODAY())</f>
        <v/>
      </c>
      <c r="L69" s="15" t="str">
        <f aca="false">IF(OR(C69="",D69=""),"",C69*IFERROR(INDEX(Lists!$B$5:$B$10,MATCH(D69,Lists!$A$5:$A$10,0)),0))</f>
        <v/>
      </c>
      <c r="M69" s="18"/>
      <c r="N69" s="20"/>
      <c r="O69" s="17" t="str">
        <f aca="false">IF(J69="","",J69+ROW()/100000)</f>
        <v/>
      </c>
    </row>
    <row r="70" customFormat="false" ht="15" hidden="false" customHeight="false" outlineLevel="0" collapsed="false">
      <c r="A70" s="18"/>
      <c r="B70" s="18"/>
      <c r="C70" s="19"/>
      <c r="D70" s="20"/>
      <c r="E70" s="21"/>
      <c r="F70" s="21"/>
      <c r="G70" s="21"/>
      <c r="H70" s="20"/>
      <c r="I70" s="19"/>
      <c r="J70" s="13" t="str">
        <f aca="false">IF(OR(D70="",D70="submitted",D70="awarded",D70="declined"),"",IF(OR(D70="researching",D70="LOI"),IF(AND(E70&lt;&gt;"",F70&lt;&gt;""),MIN(E70,F70),IF(E70&lt;&gt;"",E70,IF(F70&lt;&gt;"",F70,""))),IF(F70&lt;&gt;"",F70,"")))</f>
        <v/>
      </c>
      <c r="K70" s="14" t="str">
        <f aca="true">IF(J70="","",J70-TODAY())</f>
        <v/>
      </c>
      <c r="L70" s="15" t="str">
        <f aca="false">IF(OR(C70="",D70=""),"",C70*IFERROR(INDEX(Lists!$B$5:$B$10,MATCH(D70,Lists!$A$5:$A$10,0)),0))</f>
        <v/>
      </c>
      <c r="M70" s="18"/>
      <c r="N70" s="20"/>
      <c r="O70" s="17" t="str">
        <f aca="false">IF(J70="","",J70+ROW()/100000)</f>
        <v/>
      </c>
    </row>
    <row r="71" customFormat="false" ht="15" hidden="false" customHeight="false" outlineLevel="0" collapsed="false">
      <c r="A71" s="18"/>
      <c r="B71" s="18"/>
      <c r="C71" s="19"/>
      <c r="D71" s="20"/>
      <c r="E71" s="21"/>
      <c r="F71" s="21"/>
      <c r="G71" s="21"/>
      <c r="H71" s="20"/>
      <c r="I71" s="19"/>
      <c r="J71" s="13" t="str">
        <f aca="false">IF(OR(D71="",D71="submitted",D71="awarded",D71="declined"),"",IF(OR(D71="researching",D71="LOI"),IF(AND(E71&lt;&gt;"",F71&lt;&gt;""),MIN(E71,F71),IF(E71&lt;&gt;"",E71,IF(F71&lt;&gt;"",F71,""))),IF(F71&lt;&gt;"",F71,"")))</f>
        <v/>
      </c>
      <c r="K71" s="14" t="str">
        <f aca="true">IF(J71="","",J71-TODAY())</f>
        <v/>
      </c>
      <c r="L71" s="15" t="str">
        <f aca="false">IF(OR(C71="",D71=""),"",C71*IFERROR(INDEX(Lists!$B$5:$B$10,MATCH(D71,Lists!$A$5:$A$10,0)),0))</f>
        <v/>
      </c>
      <c r="M71" s="18"/>
      <c r="N71" s="20"/>
      <c r="O71" s="17" t="str">
        <f aca="false">IF(J71="","",J71+ROW()/100000)</f>
        <v/>
      </c>
    </row>
    <row r="72" customFormat="false" ht="15" hidden="false" customHeight="false" outlineLevel="0" collapsed="false">
      <c r="A72" s="18"/>
      <c r="B72" s="18"/>
      <c r="C72" s="19"/>
      <c r="D72" s="20"/>
      <c r="E72" s="21"/>
      <c r="F72" s="21"/>
      <c r="G72" s="21"/>
      <c r="H72" s="20"/>
      <c r="I72" s="19"/>
      <c r="J72" s="13" t="str">
        <f aca="false">IF(OR(D72="",D72="submitted",D72="awarded",D72="declined"),"",IF(OR(D72="researching",D72="LOI"),IF(AND(E72&lt;&gt;"",F72&lt;&gt;""),MIN(E72,F72),IF(E72&lt;&gt;"",E72,IF(F72&lt;&gt;"",F72,""))),IF(F72&lt;&gt;"",F72,"")))</f>
        <v/>
      </c>
      <c r="K72" s="14" t="str">
        <f aca="true">IF(J72="","",J72-TODAY())</f>
        <v/>
      </c>
      <c r="L72" s="15" t="str">
        <f aca="false">IF(OR(C72="",D72=""),"",C72*IFERROR(INDEX(Lists!$B$5:$B$10,MATCH(D72,Lists!$A$5:$A$10,0)),0))</f>
        <v/>
      </c>
      <c r="M72" s="18"/>
      <c r="N72" s="20"/>
      <c r="O72" s="17" t="str">
        <f aca="false">IF(J72="","",J72+ROW()/100000)</f>
        <v/>
      </c>
    </row>
    <row r="73" customFormat="false" ht="15" hidden="false" customHeight="false" outlineLevel="0" collapsed="false">
      <c r="A73" s="18"/>
      <c r="B73" s="18"/>
      <c r="C73" s="19"/>
      <c r="D73" s="20"/>
      <c r="E73" s="21"/>
      <c r="F73" s="21"/>
      <c r="G73" s="21"/>
      <c r="H73" s="20"/>
      <c r="I73" s="19"/>
      <c r="J73" s="13" t="str">
        <f aca="false">IF(OR(D73="",D73="submitted",D73="awarded",D73="declined"),"",IF(OR(D73="researching",D73="LOI"),IF(AND(E73&lt;&gt;"",F73&lt;&gt;""),MIN(E73,F73),IF(E73&lt;&gt;"",E73,IF(F73&lt;&gt;"",F73,""))),IF(F73&lt;&gt;"",F73,"")))</f>
        <v/>
      </c>
      <c r="K73" s="14" t="str">
        <f aca="true">IF(J73="","",J73-TODAY())</f>
        <v/>
      </c>
      <c r="L73" s="15" t="str">
        <f aca="false">IF(OR(C73="",D73=""),"",C73*IFERROR(INDEX(Lists!$B$5:$B$10,MATCH(D73,Lists!$A$5:$A$10,0)),0))</f>
        <v/>
      </c>
      <c r="M73" s="18"/>
      <c r="N73" s="20"/>
      <c r="O73" s="17" t="str">
        <f aca="false">IF(J73="","",J73+ROW()/100000)</f>
        <v/>
      </c>
    </row>
    <row r="74" customFormat="false" ht="15" hidden="false" customHeight="false" outlineLevel="0" collapsed="false">
      <c r="A74" s="18"/>
      <c r="B74" s="18"/>
      <c r="C74" s="19"/>
      <c r="D74" s="20"/>
      <c r="E74" s="21"/>
      <c r="F74" s="21"/>
      <c r="G74" s="21"/>
      <c r="H74" s="20"/>
      <c r="I74" s="19"/>
      <c r="J74" s="13" t="str">
        <f aca="false">IF(OR(D74="",D74="submitted",D74="awarded",D74="declined"),"",IF(OR(D74="researching",D74="LOI"),IF(AND(E74&lt;&gt;"",F74&lt;&gt;""),MIN(E74,F74),IF(E74&lt;&gt;"",E74,IF(F74&lt;&gt;"",F74,""))),IF(F74&lt;&gt;"",F74,"")))</f>
        <v/>
      </c>
      <c r="K74" s="14" t="str">
        <f aca="true">IF(J74="","",J74-TODAY())</f>
        <v/>
      </c>
      <c r="L74" s="15" t="str">
        <f aca="false">IF(OR(C74="",D74=""),"",C74*IFERROR(INDEX(Lists!$B$5:$B$10,MATCH(D74,Lists!$A$5:$A$10,0)),0))</f>
        <v/>
      </c>
      <c r="M74" s="18"/>
      <c r="N74" s="20"/>
      <c r="O74" s="17" t="str">
        <f aca="false">IF(J74="","",J74+ROW()/100000)</f>
        <v/>
      </c>
    </row>
    <row r="75" customFormat="false" ht="15" hidden="false" customHeight="false" outlineLevel="0" collapsed="false">
      <c r="A75" s="18"/>
      <c r="B75" s="18"/>
      <c r="C75" s="19"/>
      <c r="D75" s="20"/>
      <c r="E75" s="21"/>
      <c r="F75" s="21"/>
      <c r="G75" s="21"/>
      <c r="H75" s="20"/>
      <c r="I75" s="19"/>
      <c r="J75" s="13" t="str">
        <f aca="false">IF(OR(D75="",D75="submitted",D75="awarded",D75="declined"),"",IF(OR(D75="researching",D75="LOI"),IF(AND(E75&lt;&gt;"",F75&lt;&gt;""),MIN(E75,F75),IF(E75&lt;&gt;"",E75,IF(F75&lt;&gt;"",F75,""))),IF(F75&lt;&gt;"",F75,"")))</f>
        <v/>
      </c>
      <c r="K75" s="14" t="str">
        <f aca="true">IF(J75="","",J75-TODAY())</f>
        <v/>
      </c>
      <c r="L75" s="15" t="str">
        <f aca="false">IF(OR(C75="",D75=""),"",C75*IFERROR(INDEX(Lists!$B$5:$B$10,MATCH(D75,Lists!$A$5:$A$10,0)),0))</f>
        <v/>
      </c>
      <c r="M75" s="18"/>
      <c r="N75" s="20"/>
      <c r="O75" s="17" t="str">
        <f aca="false">IF(J75="","",J75+ROW()/100000)</f>
        <v/>
      </c>
    </row>
    <row r="76" customFormat="false" ht="15" hidden="false" customHeight="false" outlineLevel="0" collapsed="false">
      <c r="A76" s="18"/>
      <c r="B76" s="18"/>
      <c r="C76" s="19"/>
      <c r="D76" s="20"/>
      <c r="E76" s="21"/>
      <c r="F76" s="21"/>
      <c r="G76" s="21"/>
      <c r="H76" s="20"/>
      <c r="I76" s="19"/>
      <c r="J76" s="13" t="str">
        <f aca="false">IF(OR(D76="",D76="submitted",D76="awarded",D76="declined"),"",IF(OR(D76="researching",D76="LOI"),IF(AND(E76&lt;&gt;"",F76&lt;&gt;""),MIN(E76,F76),IF(E76&lt;&gt;"",E76,IF(F76&lt;&gt;"",F76,""))),IF(F76&lt;&gt;"",F76,"")))</f>
        <v/>
      </c>
      <c r="K76" s="14" t="str">
        <f aca="true">IF(J76="","",J76-TODAY())</f>
        <v/>
      </c>
      <c r="L76" s="15" t="str">
        <f aca="false">IF(OR(C76="",D76=""),"",C76*IFERROR(INDEX(Lists!$B$5:$B$10,MATCH(D76,Lists!$A$5:$A$10,0)),0))</f>
        <v/>
      </c>
      <c r="M76" s="18"/>
      <c r="N76" s="20"/>
      <c r="O76" s="17" t="str">
        <f aca="false">IF(J76="","",J76+ROW()/100000)</f>
        <v/>
      </c>
    </row>
    <row r="77" customFormat="false" ht="15" hidden="false" customHeight="false" outlineLevel="0" collapsed="false">
      <c r="A77" s="18"/>
      <c r="B77" s="18"/>
      <c r="C77" s="19"/>
      <c r="D77" s="20"/>
      <c r="E77" s="21"/>
      <c r="F77" s="21"/>
      <c r="G77" s="21"/>
      <c r="H77" s="20"/>
      <c r="I77" s="19"/>
      <c r="J77" s="13" t="str">
        <f aca="false">IF(OR(D77="",D77="submitted",D77="awarded",D77="declined"),"",IF(OR(D77="researching",D77="LOI"),IF(AND(E77&lt;&gt;"",F77&lt;&gt;""),MIN(E77,F77),IF(E77&lt;&gt;"",E77,IF(F77&lt;&gt;"",F77,""))),IF(F77&lt;&gt;"",F77,"")))</f>
        <v/>
      </c>
      <c r="K77" s="14" t="str">
        <f aca="true">IF(J77="","",J77-TODAY())</f>
        <v/>
      </c>
      <c r="L77" s="15" t="str">
        <f aca="false">IF(OR(C77="",D77=""),"",C77*IFERROR(INDEX(Lists!$B$5:$B$10,MATCH(D77,Lists!$A$5:$A$10,0)),0))</f>
        <v/>
      </c>
      <c r="M77" s="18"/>
      <c r="N77" s="20"/>
      <c r="O77" s="17" t="str">
        <f aca="false">IF(J77="","",J77+ROW()/100000)</f>
        <v/>
      </c>
    </row>
    <row r="78" customFormat="false" ht="15" hidden="false" customHeight="false" outlineLevel="0" collapsed="false">
      <c r="A78" s="18"/>
      <c r="B78" s="18"/>
      <c r="C78" s="19"/>
      <c r="D78" s="20"/>
      <c r="E78" s="21"/>
      <c r="F78" s="21"/>
      <c r="G78" s="21"/>
      <c r="H78" s="20"/>
      <c r="I78" s="19"/>
      <c r="J78" s="13" t="str">
        <f aca="false">IF(OR(D78="",D78="submitted",D78="awarded",D78="declined"),"",IF(OR(D78="researching",D78="LOI"),IF(AND(E78&lt;&gt;"",F78&lt;&gt;""),MIN(E78,F78),IF(E78&lt;&gt;"",E78,IF(F78&lt;&gt;"",F78,""))),IF(F78&lt;&gt;"",F78,"")))</f>
        <v/>
      </c>
      <c r="K78" s="14" t="str">
        <f aca="true">IF(J78="","",J78-TODAY())</f>
        <v/>
      </c>
      <c r="L78" s="15" t="str">
        <f aca="false">IF(OR(C78="",D78=""),"",C78*IFERROR(INDEX(Lists!$B$5:$B$10,MATCH(D78,Lists!$A$5:$A$10,0)),0))</f>
        <v/>
      </c>
      <c r="M78" s="18"/>
      <c r="N78" s="20"/>
      <c r="O78" s="17" t="str">
        <f aca="false">IF(J78="","",J78+ROW()/100000)</f>
        <v/>
      </c>
    </row>
    <row r="79" customFormat="false" ht="15" hidden="false" customHeight="false" outlineLevel="0" collapsed="false">
      <c r="A79" s="18"/>
      <c r="B79" s="18"/>
      <c r="C79" s="19"/>
      <c r="D79" s="20"/>
      <c r="E79" s="21"/>
      <c r="F79" s="21"/>
      <c r="G79" s="21"/>
      <c r="H79" s="20"/>
      <c r="I79" s="19"/>
      <c r="J79" s="13" t="str">
        <f aca="false">IF(OR(D79="",D79="submitted",D79="awarded",D79="declined"),"",IF(OR(D79="researching",D79="LOI"),IF(AND(E79&lt;&gt;"",F79&lt;&gt;""),MIN(E79,F79),IF(E79&lt;&gt;"",E79,IF(F79&lt;&gt;"",F79,""))),IF(F79&lt;&gt;"",F79,"")))</f>
        <v/>
      </c>
      <c r="K79" s="14" t="str">
        <f aca="true">IF(J79="","",J79-TODAY())</f>
        <v/>
      </c>
      <c r="L79" s="15" t="str">
        <f aca="false">IF(OR(C79="",D79=""),"",C79*IFERROR(INDEX(Lists!$B$5:$B$10,MATCH(D79,Lists!$A$5:$A$10,0)),0))</f>
        <v/>
      </c>
      <c r="M79" s="18"/>
      <c r="N79" s="20"/>
      <c r="O79" s="17" t="str">
        <f aca="false">IF(J79="","",J79+ROW()/100000)</f>
        <v/>
      </c>
    </row>
    <row r="80" customFormat="false" ht="15" hidden="false" customHeight="false" outlineLevel="0" collapsed="false">
      <c r="A80" s="18"/>
      <c r="B80" s="18"/>
      <c r="C80" s="19"/>
      <c r="D80" s="20"/>
      <c r="E80" s="21"/>
      <c r="F80" s="21"/>
      <c r="G80" s="21"/>
      <c r="H80" s="20"/>
      <c r="I80" s="19"/>
      <c r="J80" s="13" t="str">
        <f aca="false">IF(OR(D80="",D80="submitted",D80="awarded",D80="declined"),"",IF(OR(D80="researching",D80="LOI"),IF(AND(E80&lt;&gt;"",F80&lt;&gt;""),MIN(E80,F80),IF(E80&lt;&gt;"",E80,IF(F80&lt;&gt;"",F80,""))),IF(F80&lt;&gt;"",F80,"")))</f>
        <v/>
      </c>
      <c r="K80" s="14" t="str">
        <f aca="true">IF(J80="","",J80-TODAY())</f>
        <v/>
      </c>
      <c r="L80" s="15" t="str">
        <f aca="false">IF(OR(C80="",D80=""),"",C80*IFERROR(INDEX(Lists!$B$5:$B$10,MATCH(D80,Lists!$A$5:$A$10,0)),0))</f>
        <v/>
      </c>
      <c r="M80" s="18"/>
      <c r="N80" s="20"/>
      <c r="O80" s="17" t="str">
        <f aca="false">IF(J80="","",J80+ROW()/100000)</f>
        <v/>
      </c>
    </row>
    <row r="81" customFormat="false" ht="15" hidden="false" customHeight="false" outlineLevel="0" collapsed="false">
      <c r="A81" s="18"/>
      <c r="B81" s="18"/>
      <c r="C81" s="19"/>
      <c r="D81" s="20"/>
      <c r="E81" s="21"/>
      <c r="F81" s="21"/>
      <c r="G81" s="21"/>
      <c r="H81" s="20"/>
      <c r="I81" s="19"/>
      <c r="J81" s="13" t="str">
        <f aca="false">IF(OR(D81="",D81="submitted",D81="awarded",D81="declined"),"",IF(OR(D81="researching",D81="LOI"),IF(AND(E81&lt;&gt;"",F81&lt;&gt;""),MIN(E81,F81),IF(E81&lt;&gt;"",E81,IF(F81&lt;&gt;"",F81,""))),IF(F81&lt;&gt;"",F81,"")))</f>
        <v/>
      </c>
      <c r="K81" s="14" t="str">
        <f aca="true">IF(J81="","",J81-TODAY())</f>
        <v/>
      </c>
      <c r="L81" s="15" t="str">
        <f aca="false">IF(OR(C81="",D81=""),"",C81*IFERROR(INDEX(Lists!$B$5:$B$10,MATCH(D81,Lists!$A$5:$A$10,0)),0))</f>
        <v/>
      </c>
      <c r="M81" s="18"/>
      <c r="N81" s="20"/>
      <c r="O81" s="17" t="str">
        <f aca="false">IF(J81="","",J81+ROW()/100000)</f>
        <v/>
      </c>
    </row>
    <row r="82" customFormat="false" ht="15" hidden="false" customHeight="false" outlineLevel="0" collapsed="false">
      <c r="A82" s="18"/>
      <c r="B82" s="18"/>
      <c r="C82" s="19"/>
      <c r="D82" s="20"/>
      <c r="E82" s="21"/>
      <c r="F82" s="21"/>
      <c r="G82" s="21"/>
      <c r="H82" s="20"/>
      <c r="I82" s="19"/>
      <c r="J82" s="13" t="str">
        <f aca="false">IF(OR(D82="",D82="submitted",D82="awarded",D82="declined"),"",IF(OR(D82="researching",D82="LOI"),IF(AND(E82&lt;&gt;"",F82&lt;&gt;""),MIN(E82,F82),IF(E82&lt;&gt;"",E82,IF(F82&lt;&gt;"",F82,""))),IF(F82&lt;&gt;"",F82,"")))</f>
        <v/>
      </c>
      <c r="K82" s="14" t="str">
        <f aca="true">IF(J82="","",J82-TODAY())</f>
        <v/>
      </c>
      <c r="L82" s="15" t="str">
        <f aca="false">IF(OR(C82="",D82=""),"",C82*IFERROR(INDEX(Lists!$B$5:$B$10,MATCH(D82,Lists!$A$5:$A$10,0)),0))</f>
        <v/>
      </c>
      <c r="M82" s="18"/>
      <c r="N82" s="20"/>
      <c r="O82" s="17" t="str">
        <f aca="false">IF(J82="","",J82+ROW()/100000)</f>
        <v/>
      </c>
    </row>
    <row r="83" customFormat="false" ht="15" hidden="false" customHeight="false" outlineLevel="0" collapsed="false">
      <c r="A83" s="18"/>
      <c r="B83" s="18"/>
      <c r="C83" s="19"/>
      <c r="D83" s="20"/>
      <c r="E83" s="21"/>
      <c r="F83" s="21"/>
      <c r="G83" s="21"/>
      <c r="H83" s="20"/>
      <c r="I83" s="19"/>
      <c r="J83" s="13" t="str">
        <f aca="false">IF(OR(D83="",D83="submitted",D83="awarded",D83="declined"),"",IF(OR(D83="researching",D83="LOI"),IF(AND(E83&lt;&gt;"",F83&lt;&gt;""),MIN(E83,F83),IF(E83&lt;&gt;"",E83,IF(F83&lt;&gt;"",F83,""))),IF(F83&lt;&gt;"",F83,"")))</f>
        <v/>
      </c>
      <c r="K83" s="14" t="str">
        <f aca="true">IF(J83="","",J83-TODAY())</f>
        <v/>
      </c>
      <c r="L83" s="15" t="str">
        <f aca="false">IF(OR(C83="",D83=""),"",C83*IFERROR(INDEX(Lists!$B$5:$B$10,MATCH(D83,Lists!$A$5:$A$10,0)),0))</f>
        <v/>
      </c>
      <c r="M83" s="18"/>
      <c r="N83" s="20"/>
      <c r="O83" s="17" t="str">
        <f aca="false">IF(J83="","",J83+ROW()/100000)</f>
        <v/>
      </c>
    </row>
    <row r="84" customFormat="false" ht="15" hidden="false" customHeight="false" outlineLevel="0" collapsed="false">
      <c r="A84" s="18"/>
      <c r="B84" s="18"/>
      <c r="C84" s="19"/>
      <c r="D84" s="20"/>
      <c r="E84" s="21"/>
      <c r="F84" s="21"/>
      <c r="G84" s="21"/>
      <c r="H84" s="20"/>
      <c r="I84" s="19"/>
      <c r="J84" s="13" t="str">
        <f aca="false">IF(OR(D84="",D84="submitted",D84="awarded",D84="declined"),"",IF(OR(D84="researching",D84="LOI"),IF(AND(E84&lt;&gt;"",F84&lt;&gt;""),MIN(E84,F84),IF(E84&lt;&gt;"",E84,IF(F84&lt;&gt;"",F84,""))),IF(F84&lt;&gt;"",F84,"")))</f>
        <v/>
      </c>
      <c r="K84" s="14" t="str">
        <f aca="true">IF(J84="","",J84-TODAY())</f>
        <v/>
      </c>
      <c r="L84" s="15" t="str">
        <f aca="false">IF(OR(C84="",D84=""),"",C84*IFERROR(INDEX(Lists!$B$5:$B$10,MATCH(D84,Lists!$A$5:$A$10,0)),0))</f>
        <v/>
      </c>
      <c r="M84" s="18"/>
      <c r="N84" s="20"/>
      <c r="O84" s="17" t="str">
        <f aca="false">IF(J84="","",J84+ROW()/100000)</f>
        <v/>
      </c>
    </row>
    <row r="85" customFormat="false" ht="15" hidden="false" customHeight="false" outlineLevel="0" collapsed="false">
      <c r="A85" s="18"/>
      <c r="B85" s="18"/>
      <c r="C85" s="19"/>
      <c r="D85" s="20"/>
      <c r="E85" s="21"/>
      <c r="F85" s="21"/>
      <c r="G85" s="21"/>
      <c r="H85" s="20"/>
      <c r="I85" s="19"/>
      <c r="J85" s="13" t="str">
        <f aca="false">IF(OR(D85="",D85="submitted",D85="awarded",D85="declined"),"",IF(OR(D85="researching",D85="LOI"),IF(AND(E85&lt;&gt;"",F85&lt;&gt;""),MIN(E85,F85),IF(E85&lt;&gt;"",E85,IF(F85&lt;&gt;"",F85,""))),IF(F85&lt;&gt;"",F85,"")))</f>
        <v/>
      </c>
      <c r="K85" s="14" t="str">
        <f aca="true">IF(J85="","",J85-TODAY())</f>
        <v/>
      </c>
      <c r="L85" s="15" t="str">
        <f aca="false">IF(OR(C85="",D85=""),"",C85*IFERROR(INDEX(Lists!$B$5:$B$10,MATCH(D85,Lists!$A$5:$A$10,0)),0))</f>
        <v/>
      </c>
      <c r="M85" s="18"/>
      <c r="N85" s="20"/>
      <c r="O85" s="17" t="str">
        <f aca="false">IF(J85="","",J85+ROW()/100000)</f>
        <v/>
      </c>
    </row>
    <row r="86" customFormat="false" ht="15" hidden="false" customHeight="false" outlineLevel="0" collapsed="false">
      <c r="A86" s="18"/>
      <c r="B86" s="18"/>
      <c r="C86" s="19"/>
      <c r="D86" s="20"/>
      <c r="E86" s="21"/>
      <c r="F86" s="21"/>
      <c r="G86" s="21"/>
      <c r="H86" s="20"/>
      <c r="I86" s="19"/>
      <c r="J86" s="13" t="str">
        <f aca="false">IF(OR(D86="",D86="submitted",D86="awarded",D86="declined"),"",IF(OR(D86="researching",D86="LOI"),IF(AND(E86&lt;&gt;"",F86&lt;&gt;""),MIN(E86,F86),IF(E86&lt;&gt;"",E86,IF(F86&lt;&gt;"",F86,""))),IF(F86&lt;&gt;"",F86,"")))</f>
        <v/>
      </c>
      <c r="K86" s="14" t="str">
        <f aca="true">IF(J86="","",J86-TODAY())</f>
        <v/>
      </c>
      <c r="L86" s="15" t="str">
        <f aca="false">IF(OR(C86="",D86=""),"",C86*IFERROR(INDEX(Lists!$B$5:$B$10,MATCH(D86,Lists!$A$5:$A$10,0)),0))</f>
        <v/>
      </c>
      <c r="M86" s="18"/>
      <c r="N86" s="20"/>
      <c r="O86" s="17" t="str">
        <f aca="false">IF(J86="","",J86+ROW()/100000)</f>
        <v/>
      </c>
    </row>
    <row r="87" customFormat="false" ht="15" hidden="false" customHeight="false" outlineLevel="0" collapsed="false">
      <c r="A87" s="18"/>
      <c r="B87" s="18"/>
      <c r="C87" s="19"/>
      <c r="D87" s="20"/>
      <c r="E87" s="21"/>
      <c r="F87" s="21"/>
      <c r="G87" s="21"/>
      <c r="H87" s="20"/>
      <c r="I87" s="19"/>
      <c r="J87" s="13" t="str">
        <f aca="false">IF(OR(D87="",D87="submitted",D87="awarded",D87="declined"),"",IF(OR(D87="researching",D87="LOI"),IF(AND(E87&lt;&gt;"",F87&lt;&gt;""),MIN(E87,F87),IF(E87&lt;&gt;"",E87,IF(F87&lt;&gt;"",F87,""))),IF(F87&lt;&gt;"",F87,"")))</f>
        <v/>
      </c>
      <c r="K87" s="14" t="str">
        <f aca="true">IF(J87="","",J87-TODAY())</f>
        <v/>
      </c>
      <c r="L87" s="15" t="str">
        <f aca="false">IF(OR(C87="",D87=""),"",C87*IFERROR(INDEX(Lists!$B$5:$B$10,MATCH(D87,Lists!$A$5:$A$10,0)),0))</f>
        <v/>
      </c>
      <c r="M87" s="18"/>
      <c r="N87" s="20"/>
      <c r="O87" s="17" t="str">
        <f aca="false">IF(J87="","",J87+ROW()/100000)</f>
        <v/>
      </c>
    </row>
    <row r="88" customFormat="false" ht="15" hidden="false" customHeight="false" outlineLevel="0" collapsed="false">
      <c r="A88" s="18"/>
      <c r="B88" s="18"/>
      <c r="C88" s="19"/>
      <c r="D88" s="20"/>
      <c r="E88" s="21"/>
      <c r="F88" s="21"/>
      <c r="G88" s="21"/>
      <c r="H88" s="20"/>
      <c r="I88" s="19"/>
      <c r="J88" s="13" t="str">
        <f aca="false">IF(OR(D88="",D88="submitted",D88="awarded",D88="declined"),"",IF(OR(D88="researching",D88="LOI"),IF(AND(E88&lt;&gt;"",F88&lt;&gt;""),MIN(E88,F88),IF(E88&lt;&gt;"",E88,IF(F88&lt;&gt;"",F88,""))),IF(F88&lt;&gt;"",F88,"")))</f>
        <v/>
      </c>
      <c r="K88" s="14" t="str">
        <f aca="true">IF(J88="","",J88-TODAY())</f>
        <v/>
      </c>
      <c r="L88" s="15" t="str">
        <f aca="false">IF(OR(C88="",D88=""),"",C88*IFERROR(INDEX(Lists!$B$5:$B$10,MATCH(D88,Lists!$A$5:$A$10,0)),0))</f>
        <v/>
      </c>
      <c r="M88" s="18"/>
      <c r="N88" s="20"/>
      <c r="O88" s="17" t="str">
        <f aca="false">IF(J88="","",J88+ROW()/100000)</f>
        <v/>
      </c>
    </row>
    <row r="89" customFormat="false" ht="15" hidden="false" customHeight="false" outlineLevel="0" collapsed="false">
      <c r="A89" s="18"/>
      <c r="B89" s="18"/>
      <c r="C89" s="19"/>
      <c r="D89" s="20"/>
      <c r="E89" s="21"/>
      <c r="F89" s="21"/>
      <c r="G89" s="21"/>
      <c r="H89" s="20"/>
      <c r="I89" s="19"/>
      <c r="J89" s="13" t="str">
        <f aca="false">IF(OR(D89="",D89="submitted",D89="awarded",D89="declined"),"",IF(OR(D89="researching",D89="LOI"),IF(AND(E89&lt;&gt;"",F89&lt;&gt;""),MIN(E89,F89),IF(E89&lt;&gt;"",E89,IF(F89&lt;&gt;"",F89,""))),IF(F89&lt;&gt;"",F89,"")))</f>
        <v/>
      </c>
      <c r="K89" s="14" t="str">
        <f aca="true">IF(J89="","",J89-TODAY())</f>
        <v/>
      </c>
      <c r="L89" s="15" t="str">
        <f aca="false">IF(OR(C89="",D89=""),"",C89*IFERROR(INDEX(Lists!$B$5:$B$10,MATCH(D89,Lists!$A$5:$A$10,0)),0))</f>
        <v/>
      </c>
      <c r="M89" s="18"/>
      <c r="N89" s="20"/>
      <c r="O89" s="17" t="str">
        <f aca="false">IF(J89="","",J89+ROW()/100000)</f>
        <v/>
      </c>
    </row>
    <row r="90" customFormat="false" ht="15" hidden="false" customHeight="false" outlineLevel="0" collapsed="false">
      <c r="A90" s="18"/>
      <c r="B90" s="18"/>
      <c r="C90" s="19"/>
      <c r="D90" s="20"/>
      <c r="E90" s="21"/>
      <c r="F90" s="21"/>
      <c r="G90" s="21"/>
      <c r="H90" s="20"/>
      <c r="I90" s="19"/>
      <c r="J90" s="13" t="str">
        <f aca="false">IF(OR(D90="",D90="submitted",D90="awarded",D90="declined"),"",IF(OR(D90="researching",D90="LOI"),IF(AND(E90&lt;&gt;"",F90&lt;&gt;""),MIN(E90,F90),IF(E90&lt;&gt;"",E90,IF(F90&lt;&gt;"",F90,""))),IF(F90&lt;&gt;"",F90,"")))</f>
        <v/>
      </c>
      <c r="K90" s="14" t="str">
        <f aca="true">IF(J90="","",J90-TODAY())</f>
        <v/>
      </c>
      <c r="L90" s="15" t="str">
        <f aca="false">IF(OR(C90="",D90=""),"",C90*IFERROR(INDEX(Lists!$B$5:$B$10,MATCH(D90,Lists!$A$5:$A$10,0)),0))</f>
        <v/>
      </c>
      <c r="M90" s="18"/>
      <c r="N90" s="20"/>
      <c r="O90" s="17" t="str">
        <f aca="false">IF(J90="","",J90+ROW()/100000)</f>
        <v/>
      </c>
    </row>
    <row r="91" customFormat="false" ht="15" hidden="false" customHeight="false" outlineLevel="0" collapsed="false">
      <c r="A91" s="18"/>
      <c r="B91" s="18"/>
      <c r="C91" s="19"/>
      <c r="D91" s="20"/>
      <c r="E91" s="21"/>
      <c r="F91" s="21"/>
      <c r="G91" s="21"/>
      <c r="H91" s="20"/>
      <c r="I91" s="19"/>
      <c r="J91" s="13" t="str">
        <f aca="false">IF(OR(D91="",D91="submitted",D91="awarded",D91="declined"),"",IF(OR(D91="researching",D91="LOI"),IF(AND(E91&lt;&gt;"",F91&lt;&gt;""),MIN(E91,F91),IF(E91&lt;&gt;"",E91,IF(F91&lt;&gt;"",F91,""))),IF(F91&lt;&gt;"",F91,"")))</f>
        <v/>
      </c>
      <c r="K91" s="14" t="str">
        <f aca="true">IF(J91="","",J91-TODAY())</f>
        <v/>
      </c>
      <c r="L91" s="15" t="str">
        <f aca="false">IF(OR(C91="",D91=""),"",C91*IFERROR(INDEX(Lists!$B$5:$B$10,MATCH(D91,Lists!$A$5:$A$10,0)),0))</f>
        <v/>
      </c>
      <c r="M91" s="18"/>
      <c r="N91" s="20"/>
      <c r="O91" s="17" t="str">
        <f aca="false">IF(J91="","",J91+ROW()/100000)</f>
        <v/>
      </c>
    </row>
    <row r="92" customFormat="false" ht="15" hidden="false" customHeight="false" outlineLevel="0" collapsed="false">
      <c r="A92" s="18"/>
      <c r="B92" s="18"/>
      <c r="C92" s="19"/>
      <c r="D92" s="20"/>
      <c r="E92" s="21"/>
      <c r="F92" s="21"/>
      <c r="G92" s="21"/>
      <c r="H92" s="20"/>
      <c r="I92" s="19"/>
      <c r="J92" s="13" t="str">
        <f aca="false">IF(OR(D92="",D92="submitted",D92="awarded",D92="declined"),"",IF(OR(D92="researching",D92="LOI"),IF(AND(E92&lt;&gt;"",F92&lt;&gt;""),MIN(E92,F92),IF(E92&lt;&gt;"",E92,IF(F92&lt;&gt;"",F92,""))),IF(F92&lt;&gt;"",F92,"")))</f>
        <v/>
      </c>
      <c r="K92" s="14" t="str">
        <f aca="true">IF(J92="","",J92-TODAY())</f>
        <v/>
      </c>
      <c r="L92" s="15" t="str">
        <f aca="false">IF(OR(C92="",D92=""),"",C92*IFERROR(INDEX(Lists!$B$5:$B$10,MATCH(D92,Lists!$A$5:$A$10,0)),0))</f>
        <v/>
      </c>
      <c r="M92" s="18"/>
      <c r="N92" s="20"/>
      <c r="O92" s="17" t="str">
        <f aca="false">IF(J92="","",J92+ROW()/100000)</f>
        <v/>
      </c>
    </row>
    <row r="93" customFormat="false" ht="15" hidden="false" customHeight="false" outlineLevel="0" collapsed="false">
      <c r="A93" s="18"/>
      <c r="B93" s="18"/>
      <c r="C93" s="19"/>
      <c r="D93" s="20"/>
      <c r="E93" s="21"/>
      <c r="F93" s="21"/>
      <c r="G93" s="21"/>
      <c r="H93" s="20"/>
      <c r="I93" s="19"/>
      <c r="J93" s="13" t="str">
        <f aca="false">IF(OR(D93="",D93="submitted",D93="awarded",D93="declined"),"",IF(OR(D93="researching",D93="LOI"),IF(AND(E93&lt;&gt;"",F93&lt;&gt;""),MIN(E93,F93),IF(E93&lt;&gt;"",E93,IF(F93&lt;&gt;"",F93,""))),IF(F93&lt;&gt;"",F93,"")))</f>
        <v/>
      </c>
      <c r="K93" s="14" t="str">
        <f aca="true">IF(J93="","",J93-TODAY())</f>
        <v/>
      </c>
      <c r="L93" s="15" t="str">
        <f aca="false">IF(OR(C93="",D93=""),"",C93*IFERROR(INDEX(Lists!$B$5:$B$10,MATCH(D93,Lists!$A$5:$A$10,0)),0))</f>
        <v/>
      </c>
      <c r="M93" s="18"/>
      <c r="N93" s="20"/>
      <c r="O93" s="17" t="str">
        <f aca="false">IF(J93="","",J93+ROW()/100000)</f>
        <v/>
      </c>
    </row>
    <row r="94" customFormat="false" ht="15" hidden="false" customHeight="false" outlineLevel="0" collapsed="false">
      <c r="A94" s="18"/>
      <c r="B94" s="18"/>
      <c r="C94" s="19"/>
      <c r="D94" s="20"/>
      <c r="E94" s="21"/>
      <c r="F94" s="21"/>
      <c r="G94" s="21"/>
      <c r="H94" s="20"/>
      <c r="I94" s="19"/>
      <c r="J94" s="13" t="str">
        <f aca="false">IF(OR(D94="",D94="submitted",D94="awarded",D94="declined"),"",IF(OR(D94="researching",D94="LOI"),IF(AND(E94&lt;&gt;"",F94&lt;&gt;""),MIN(E94,F94),IF(E94&lt;&gt;"",E94,IF(F94&lt;&gt;"",F94,""))),IF(F94&lt;&gt;"",F94,"")))</f>
        <v/>
      </c>
      <c r="K94" s="14" t="str">
        <f aca="true">IF(J94="","",J94-TODAY())</f>
        <v/>
      </c>
      <c r="L94" s="15" t="str">
        <f aca="false">IF(OR(C94="",D94=""),"",C94*IFERROR(INDEX(Lists!$B$5:$B$10,MATCH(D94,Lists!$A$5:$A$10,0)),0))</f>
        <v/>
      </c>
      <c r="M94" s="18"/>
      <c r="N94" s="20"/>
      <c r="O94" s="17" t="str">
        <f aca="false">IF(J94="","",J94+ROW()/100000)</f>
        <v/>
      </c>
    </row>
    <row r="95" customFormat="false" ht="15" hidden="false" customHeight="false" outlineLevel="0" collapsed="false">
      <c r="A95" s="18"/>
      <c r="B95" s="18"/>
      <c r="C95" s="19"/>
      <c r="D95" s="20"/>
      <c r="E95" s="21"/>
      <c r="F95" s="21"/>
      <c r="G95" s="21"/>
      <c r="H95" s="20"/>
      <c r="I95" s="19"/>
      <c r="J95" s="13" t="str">
        <f aca="false">IF(OR(D95="",D95="submitted",D95="awarded",D95="declined"),"",IF(OR(D95="researching",D95="LOI"),IF(AND(E95&lt;&gt;"",F95&lt;&gt;""),MIN(E95,F95),IF(E95&lt;&gt;"",E95,IF(F95&lt;&gt;"",F95,""))),IF(F95&lt;&gt;"",F95,"")))</f>
        <v/>
      </c>
      <c r="K95" s="14" t="str">
        <f aca="true">IF(J95="","",J95-TODAY())</f>
        <v/>
      </c>
      <c r="L95" s="15" t="str">
        <f aca="false">IF(OR(C95="",D95=""),"",C95*IFERROR(INDEX(Lists!$B$5:$B$10,MATCH(D95,Lists!$A$5:$A$10,0)),0))</f>
        <v/>
      </c>
      <c r="M95" s="18"/>
      <c r="N95" s="20"/>
      <c r="O95" s="17" t="str">
        <f aca="false">IF(J95="","",J95+ROW()/100000)</f>
        <v/>
      </c>
    </row>
    <row r="96" customFormat="false" ht="15" hidden="false" customHeight="false" outlineLevel="0" collapsed="false">
      <c r="A96" s="18"/>
      <c r="B96" s="18"/>
      <c r="C96" s="19"/>
      <c r="D96" s="20"/>
      <c r="E96" s="21"/>
      <c r="F96" s="21"/>
      <c r="G96" s="21"/>
      <c r="H96" s="20"/>
      <c r="I96" s="19"/>
      <c r="J96" s="13" t="str">
        <f aca="false">IF(OR(D96="",D96="submitted",D96="awarded",D96="declined"),"",IF(OR(D96="researching",D96="LOI"),IF(AND(E96&lt;&gt;"",F96&lt;&gt;""),MIN(E96,F96),IF(E96&lt;&gt;"",E96,IF(F96&lt;&gt;"",F96,""))),IF(F96&lt;&gt;"",F96,"")))</f>
        <v/>
      </c>
      <c r="K96" s="14" t="str">
        <f aca="true">IF(J96="","",J96-TODAY())</f>
        <v/>
      </c>
      <c r="L96" s="15" t="str">
        <f aca="false">IF(OR(C96="",D96=""),"",C96*IFERROR(INDEX(Lists!$B$5:$B$10,MATCH(D96,Lists!$A$5:$A$10,0)),0))</f>
        <v/>
      </c>
      <c r="M96" s="18"/>
      <c r="N96" s="20"/>
      <c r="O96" s="17" t="str">
        <f aca="false">IF(J96="","",J96+ROW()/100000)</f>
        <v/>
      </c>
    </row>
    <row r="97" customFormat="false" ht="15" hidden="false" customHeight="false" outlineLevel="0" collapsed="false">
      <c r="A97" s="18"/>
      <c r="B97" s="18"/>
      <c r="C97" s="19"/>
      <c r="D97" s="20"/>
      <c r="E97" s="21"/>
      <c r="F97" s="21"/>
      <c r="G97" s="21"/>
      <c r="H97" s="20"/>
      <c r="I97" s="19"/>
      <c r="J97" s="13" t="str">
        <f aca="false">IF(OR(D97="",D97="submitted",D97="awarded",D97="declined"),"",IF(OR(D97="researching",D97="LOI"),IF(AND(E97&lt;&gt;"",F97&lt;&gt;""),MIN(E97,F97),IF(E97&lt;&gt;"",E97,IF(F97&lt;&gt;"",F97,""))),IF(F97&lt;&gt;"",F97,"")))</f>
        <v/>
      </c>
      <c r="K97" s="14" t="str">
        <f aca="true">IF(J97="","",J97-TODAY())</f>
        <v/>
      </c>
      <c r="L97" s="15" t="str">
        <f aca="false">IF(OR(C97="",D97=""),"",C97*IFERROR(INDEX(Lists!$B$5:$B$10,MATCH(D97,Lists!$A$5:$A$10,0)),0))</f>
        <v/>
      </c>
      <c r="M97" s="18"/>
      <c r="N97" s="20"/>
      <c r="O97" s="17" t="str">
        <f aca="false">IF(J97="","",J97+ROW()/100000)</f>
        <v/>
      </c>
    </row>
    <row r="98" customFormat="false" ht="15" hidden="false" customHeight="false" outlineLevel="0" collapsed="false">
      <c r="A98" s="18"/>
      <c r="B98" s="18"/>
      <c r="C98" s="19"/>
      <c r="D98" s="20"/>
      <c r="E98" s="21"/>
      <c r="F98" s="21"/>
      <c r="G98" s="21"/>
      <c r="H98" s="20"/>
      <c r="I98" s="19"/>
      <c r="J98" s="13" t="str">
        <f aca="false">IF(OR(D98="",D98="submitted",D98="awarded",D98="declined"),"",IF(OR(D98="researching",D98="LOI"),IF(AND(E98&lt;&gt;"",F98&lt;&gt;""),MIN(E98,F98),IF(E98&lt;&gt;"",E98,IF(F98&lt;&gt;"",F98,""))),IF(F98&lt;&gt;"",F98,"")))</f>
        <v/>
      </c>
      <c r="K98" s="14" t="str">
        <f aca="true">IF(J98="","",J98-TODAY())</f>
        <v/>
      </c>
      <c r="L98" s="15" t="str">
        <f aca="false">IF(OR(C98="",D98=""),"",C98*IFERROR(INDEX(Lists!$B$5:$B$10,MATCH(D98,Lists!$A$5:$A$10,0)),0))</f>
        <v/>
      </c>
      <c r="M98" s="18"/>
      <c r="N98" s="20"/>
      <c r="O98" s="17" t="str">
        <f aca="false">IF(J98="","",J98+ROW()/100000)</f>
        <v/>
      </c>
    </row>
    <row r="99" customFormat="false" ht="15" hidden="false" customHeight="false" outlineLevel="0" collapsed="false">
      <c r="A99" s="18"/>
      <c r="B99" s="18"/>
      <c r="C99" s="19"/>
      <c r="D99" s="20"/>
      <c r="E99" s="21"/>
      <c r="F99" s="21"/>
      <c r="G99" s="21"/>
      <c r="H99" s="20"/>
      <c r="I99" s="19"/>
      <c r="J99" s="13" t="str">
        <f aca="false">IF(OR(D99="",D99="submitted",D99="awarded",D99="declined"),"",IF(OR(D99="researching",D99="LOI"),IF(AND(E99&lt;&gt;"",F99&lt;&gt;""),MIN(E99,F99),IF(E99&lt;&gt;"",E99,IF(F99&lt;&gt;"",F99,""))),IF(F99&lt;&gt;"",F99,"")))</f>
        <v/>
      </c>
      <c r="K99" s="14" t="str">
        <f aca="true">IF(J99="","",J99-TODAY())</f>
        <v/>
      </c>
      <c r="L99" s="15" t="str">
        <f aca="false">IF(OR(C99="",D99=""),"",C99*IFERROR(INDEX(Lists!$B$5:$B$10,MATCH(D99,Lists!$A$5:$A$10,0)),0))</f>
        <v/>
      </c>
      <c r="M99" s="18"/>
      <c r="N99" s="20"/>
      <c r="O99" s="17" t="str">
        <f aca="false">IF(J99="","",J99+ROW()/100000)</f>
        <v/>
      </c>
    </row>
    <row r="100" customFormat="false" ht="15" hidden="false" customHeight="false" outlineLevel="0" collapsed="false">
      <c r="A100" s="18"/>
      <c r="B100" s="18"/>
      <c r="C100" s="19"/>
      <c r="D100" s="20"/>
      <c r="E100" s="21"/>
      <c r="F100" s="21"/>
      <c r="G100" s="21"/>
      <c r="H100" s="20"/>
      <c r="I100" s="19"/>
      <c r="J100" s="13" t="str">
        <f aca="false">IF(OR(D100="",D100="submitted",D100="awarded",D100="declined"),"",IF(OR(D100="researching",D100="LOI"),IF(AND(E100&lt;&gt;"",F100&lt;&gt;""),MIN(E100,F100),IF(E100&lt;&gt;"",E100,IF(F100&lt;&gt;"",F100,""))),IF(F100&lt;&gt;"",F100,"")))</f>
        <v/>
      </c>
      <c r="K100" s="14" t="str">
        <f aca="true">IF(J100="","",J100-TODAY())</f>
        <v/>
      </c>
      <c r="L100" s="15" t="str">
        <f aca="false">IF(OR(C100="",D100=""),"",C100*IFERROR(INDEX(Lists!$B$5:$B$10,MATCH(D100,Lists!$A$5:$A$10,0)),0))</f>
        <v/>
      </c>
      <c r="M100" s="18"/>
      <c r="N100" s="20"/>
      <c r="O100" s="17" t="str">
        <f aca="false">IF(J100="","",J100+ROW()/100000)</f>
        <v/>
      </c>
    </row>
    <row r="101" customFormat="false" ht="15" hidden="false" customHeight="false" outlineLevel="0" collapsed="false">
      <c r="A101" s="18"/>
      <c r="B101" s="18"/>
      <c r="C101" s="19"/>
      <c r="D101" s="20"/>
      <c r="E101" s="21"/>
      <c r="F101" s="21"/>
      <c r="G101" s="21"/>
      <c r="H101" s="20"/>
      <c r="I101" s="19"/>
      <c r="J101" s="13" t="str">
        <f aca="false">IF(OR(D101="",D101="submitted",D101="awarded",D101="declined"),"",IF(OR(D101="researching",D101="LOI"),IF(AND(E101&lt;&gt;"",F101&lt;&gt;""),MIN(E101,F101),IF(E101&lt;&gt;"",E101,IF(F101&lt;&gt;"",F101,""))),IF(F101&lt;&gt;"",F101,"")))</f>
        <v/>
      </c>
      <c r="K101" s="14" t="str">
        <f aca="true">IF(J101="","",J101-TODAY())</f>
        <v/>
      </c>
      <c r="L101" s="15" t="str">
        <f aca="false">IF(OR(C101="",D101=""),"",C101*IFERROR(INDEX(Lists!$B$5:$B$10,MATCH(D101,Lists!$A$5:$A$10,0)),0))</f>
        <v/>
      </c>
      <c r="M101" s="18"/>
      <c r="N101" s="20"/>
      <c r="O101" s="17" t="str">
        <f aca="false">IF(J101="","",J101+ROW()/100000)</f>
        <v/>
      </c>
    </row>
    <row r="102" customFormat="false" ht="15" hidden="false" customHeight="false" outlineLevel="0" collapsed="false">
      <c r="A102" s="18"/>
      <c r="B102" s="18"/>
      <c r="C102" s="19"/>
      <c r="D102" s="20"/>
      <c r="E102" s="21"/>
      <c r="F102" s="21"/>
      <c r="G102" s="21"/>
      <c r="H102" s="20"/>
      <c r="I102" s="19"/>
      <c r="J102" s="13" t="str">
        <f aca="false">IF(OR(D102="",D102="submitted",D102="awarded",D102="declined"),"",IF(OR(D102="researching",D102="LOI"),IF(AND(E102&lt;&gt;"",F102&lt;&gt;""),MIN(E102,F102),IF(E102&lt;&gt;"",E102,IF(F102&lt;&gt;"",F102,""))),IF(F102&lt;&gt;"",F102,"")))</f>
        <v/>
      </c>
      <c r="K102" s="14" t="str">
        <f aca="true">IF(J102="","",J102-TODAY())</f>
        <v/>
      </c>
      <c r="L102" s="15" t="str">
        <f aca="false">IF(OR(C102="",D102=""),"",C102*IFERROR(INDEX(Lists!$B$5:$B$10,MATCH(D102,Lists!$A$5:$A$10,0)),0))</f>
        <v/>
      </c>
      <c r="M102" s="18"/>
      <c r="N102" s="20"/>
      <c r="O102" s="17" t="str">
        <f aca="false">IF(J102="","",J102+ROW()/100000)</f>
        <v/>
      </c>
    </row>
    <row r="103" customFormat="false" ht="15" hidden="false" customHeight="false" outlineLevel="0" collapsed="false">
      <c r="A103" s="18"/>
      <c r="B103" s="18"/>
      <c r="C103" s="19"/>
      <c r="D103" s="20"/>
      <c r="E103" s="21"/>
      <c r="F103" s="21"/>
      <c r="G103" s="21"/>
      <c r="H103" s="20"/>
      <c r="I103" s="19"/>
      <c r="J103" s="13" t="str">
        <f aca="false">IF(OR(D103="",D103="submitted",D103="awarded",D103="declined"),"",IF(OR(D103="researching",D103="LOI"),IF(AND(E103&lt;&gt;"",F103&lt;&gt;""),MIN(E103,F103),IF(E103&lt;&gt;"",E103,IF(F103&lt;&gt;"",F103,""))),IF(F103&lt;&gt;"",F103,"")))</f>
        <v/>
      </c>
      <c r="K103" s="14" t="str">
        <f aca="true">IF(J103="","",J103-TODAY())</f>
        <v/>
      </c>
      <c r="L103" s="15" t="str">
        <f aca="false">IF(OR(C103="",D103=""),"",C103*IFERROR(INDEX(Lists!$B$5:$B$10,MATCH(D103,Lists!$A$5:$A$10,0)),0))</f>
        <v/>
      </c>
      <c r="M103" s="18"/>
      <c r="N103" s="20"/>
      <c r="O103" s="17" t="str">
        <f aca="false">IF(J103="","",J103+ROW()/100000)</f>
        <v/>
      </c>
    </row>
    <row r="104" customFormat="false" ht="15" hidden="false" customHeight="false" outlineLevel="0" collapsed="false">
      <c r="A104" s="18"/>
      <c r="B104" s="18"/>
      <c r="C104" s="19"/>
      <c r="D104" s="20"/>
      <c r="E104" s="21"/>
      <c r="F104" s="21"/>
      <c r="G104" s="21"/>
      <c r="H104" s="20"/>
      <c r="I104" s="19"/>
      <c r="J104" s="13" t="str">
        <f aca="false">IF(OR(D104="",D104="submitted",D104="awarded",D104="declined"),"",IF(OR(D104="researching",D104="LOI"),IF(AND(E104&lt;&gt;"",F104&lt;&gt;""),MIN(E104,F104),IF(E104&lt;&gt;"",E104,IF(F104&lt;&gt;"",F104,""))),IF(F104&lt;&gt;"",F104,"")))</f>
        <v/>
      </c>
      <c r="K104" s="14" t="str">
        <f aca="true">IF(J104="","",J104-TODAY())</f>
        <v/>
      </c>
      <c r="L104" s="15" t="str">
        <f aca="false">IF(OR(C104="",D104=""),"",C104*IFERROR(INDEX(Lists!$B$5:$B$10,MATCH(D104,Lists!$A$5:$A$10,0)),0))</f>
        <v/>
      </c>
      <c r="M104" s="18"/>
      <c r="N104" s="20"/>
      <c r="O104" s="17" t="str">
        <f aca="false">IF(J104="","",J104+ROW()/100000)</f>
        <v/>
      </c>
    </row>
    <row r="105" customFormat="false" ht="15" hidden="false" customHeight="false" outlineLevel="0" collapsed="false">
      <c r="A105" s="18"/>
      <c r="B105" s="18"/>
      <c r="C105" s="19"/>
      <c r="D105" s="20"/>
      <c r="E105" s="21"/>
      <c r="F105" s="21"/>
      <c r="G105" s="21"/>
      <c r="H105" s="20"/>
      <c r="I105" s="19"/>
      <c r="J105" s="13" t="str">
        <f aca="false">IF(OR(D105="",D105="submitted",D105="awarded",D105="declined"),"",IF(OR(D105="researching",D105="LOI"),IF(AND(E105&lt;&gt;"",F105&lt;&gt;""),MIN(E105,F105),IF(E105&lt;&gt;"",E105,IF(F105&lt;&gt;"",F105,""))),IF(F105&lt;&gt;"",F105,"")))</f>
        <v/>
      </c>
      <c r="K105" s="14" t="str">
        <f aca="true">IF(J105="","",J105-TODAY())</f>
        <v/>
      </c>
      <c r="L105" s="15" t="str">
        <f aca="false">IF(OR(C105="",D105=""),"",C105*IFERROR(INDEX(Lists!$B$5:$B$10,MATCH(D105,Lists!$A$5:$A$10,0)),0))</f>
        <v/>
      </c>
      <c r="M105" s="18"/>
      <c r="N105" s="20"/>
      <c r="O105" s="17" t="str">
        <f aca="false">IF(J105="","",J105+ROW()/100000)</f>
        <v/>
      </c>
    </row>
    <row r="106" customFormat="false" ht="15" hidden="false" customHeight="false" outlineLevel="0" collapsed="false">
      <c r="A106" s="18"/>
      <c r="B106" s="18"/>
      <c r="C106" s="19"/>
      <c r="D106" s="20"/>
      <c r="E106" s="21"/>
      <c r="F106" s="21"/>
      <c r="G106" s="21"/>
      <c r="H106" s="20"/>
      <c r="I106" s="19"/>
      <c r="J106" s="13" t="str">
        <f aca="false">IF(OR(D106="",D106="submitted",D106="awarded",D106="declined"),"",IF(OR(D106="researching",D106="LOI"),IF(AND(E106&lt;&gt;"",F106&lt;&gt;""),MIN(E106,F106),IF(E106&lt;&gt;"",E106,IF(F106&lt;&gt;"",F106,""))),IF(F106&lt;&gt;"",F106,"")))</f>
        <v/>
      </c>
      <c r="K106" s="14" t="str">
        <f aca="true">IF(J106="","",J106-TODAY())</f>
        <v/>
      </c>
      <c r="L106" s="15" t="str">
        <f aca="false">IF(OR(C106="",D106=""),"",C106*IFERROR(INDEX(Lists!$B$5:$B$10,MATCH(D106,Lists!$A$5:$A$10,0)),0))</f>
        <v/>
      </c>
      <c r="M106" s="18"/>
      <c r="N106" s="20"/>
      <c r="O106" s="17" t="str">
        <f aca="false">IF(J106="","",J106+ROW()/100000)</f>
        <v/>
      </c>
    </row>
    <row r="107" customFormat="false" ht="15" hidden="false" customHeight="false" outlineLevel="0" collapsed="false">
      <c r="A107" s="18"/>
      <c r="B107" s="18"/>
      <c r="C107" s="19"/>
      <c r="D107" s="20"/>
      <c r="E107" s="21"/>
      <c r="F107" s="21"/>
      <c r="G107" s="21"/>
      <c r="H107" s="20"/>
      <c r="I107" s="19"/>
      <c r="J107" s="13" t="str">
        <f aca="false">IF(OR(D107="",D107="submitted",D107="awarded",D107="declined"),"",IF(OR(D107="researching",D107="LOI"),IF(AND(E107&lt;&gt;"",F107&lt;&gt;""),MIN(E107,F107),IF(E107&lt;&gt;"",E107,IF(F107&lt;&gt;"",F107,""))),IF(F107&lt;&gt;"",F107,"")))</f>
        <v/>
      </c>
      <c r="K107" s="14" t="str">
        <f aca="true">IF(J107="","",J107-TODAY())</f>
        <v/>
      </c>
      <c r="L107" s="15" t="str">
        <f aca="false">IF(OR(C107="",D107=""),"",C107*IFERROR(INDEX(Lists!$B$5:$B$10,MATCH(D107,Lists!$A$5:$A$10,0)),0))</f>
        <v/>
      </c>
      <c r="M107" s="18"/>
      <c r="N107" s="20"/>
      <c r="O107" s="17" t="str">
        <f aca="false">IF(J107="","",J107+ROW()/100000)</f>
        <v/>
      </c>
    </row>
    <row r="108" customFormat="false" ht="15" hidden="false" customHeight="false" outlineLevel="0" collapsed="false">
      <c r="A108" s="18"/>
      <c r="B108" s="18"/>
      <c r="C108" s="19"/>
      <c r="D108" s="20"/>
      <c r="E108" s="21"/>
      <c r="F108" s="21"/>
      <c r="G108" s="21"/>
      <c r="H108" s="20"/>
      <c r="I108" s="19"/>
      <c r="J108" s="13" t="str">
        <f aca="false">IF(OR(D108="",D108="submitted",D108="awarded",D108="declined"),"",IF(OR(D108="researching",D108="LOI"),IF(AND(E108&lt;&gt;"",F108&lt;&gt;""),MIN(E108,F108),IF(E108&lt;&gt;"",E108,IF(F108&lt;&gt;"",F108,""))),IF(F108&lt;&gt;"",F108,"")))</f>
        <v/>
      </c>
      <c r="K108" s="14" t="str">
        <f aca="true">IF(J108="","",J108-TODAY())</f>
        <v/>
      </c>
      <c r="L108" s="15" t="str">
        <f aca="false">IF(OR(C108="",D108=""),"",C108*IFERROR(INDEX(Lists!$B$5:$B$10,MATCH(D108,Lists!$A$5:$A$10,0)),0))</f>
        <v/>
      </c>
      <c r="M108" s="18"/>
      <c r="N108" s="20"/>
      <c r="O108" s="17" t="str">
        <f aca="false">IF(J108="","",J108+ROW()/100000)</f>
        <v/>
      </c>
    </row>
    <row r="109" customFormat="false" ht="15" hidden="false" customHeight="false" outlineLevel="0" collapsed="false">
      <c r="A109" s="18"/>
      <c r="B109" s="18"/>
      <c r="C109" s="19"/>
      <c r="D109" s="20"/>
      <c r="E109" s="21"/>
      <c r="F109" s="21"/>
      <c r="G109" s="21"/>
      <c r="H109" s="20"/>
      <c r="I109" s="19"/>
      <c r="J109" s="13" t="str">
        <f aca="false">IF(OR(D109="",D109="submitted",D109="awarded",D109="declined"),"",IF(OR(D109="researching",D109="LOI"),IF(AND(E109&lt;&gt;"",F109&lt;&gt;""),MIN(E109,F109),IF(E109&lt;&gt;"",E109,IF(F109&lt;&gt;"",F109,""))),IF(F109&lt;&gt;"",F109,"")))</f>
        <v/>
      </c>
      <c r="K109" s="14" t="str">
        <f aca="true">IF(J109="","",J109-TODAY())</f>
        <v/>
      </c>
      <c r="L109" s="15" t="str">
        <f aca="false">IF(OR(C109="",D109=""),"",C109*IFERROR(INDEX(Lists!$B$5:$B$10,MATCH(D109,Lists!$A$5:$A$10,0)),0))</f>
        <v/>
      </c>
      <c r="M109" s="18"/>
      <c r="N109" s="20"/>
      <c r="O109" s="17" t="str">
        <f aca="false">IF(J109="","",J109+ROW()/100000)</f>
        <v/>
      </c>
    </row>
    <row r="110" customFormat="false" ht="15" hidden="false" customHeight="false" outlineLevel="0" collapsed="false">
      <c r="A110" s="18"/>
      <c r="B110" s="18"/>
      <c r="C110" s="19"/>
      <c r="D110" s="20"/>
      <c r="E110" s="21"/>
      <c r="F110" s="21"/>
      <c r="G110" s="21"/>
      <c r="H110" s="20"/>
      <c r="I110" s="19"/>
      <c r="J110" s="13" t="str">
        <f aca="false">IF(OR(D110="",D110="submitted",D110="awarded",D110="declined"),"",IF(OR(D110="researching",D110="LOI"),IF(AND(E110&lt;&gt;"",F110&lt;&gt;""),MIN(E110,F110),IF(E110&lt;&gt;"",E110,IF(F110&lt;&gt;"",F110,""))),IF(F110&lt;&gt;"",F110,"")))</f>
        <v/>
      </c>
      <c r="K110" s="14" t="str">
        <f aca="true">IF(J110="","",J110-TODAY())</f>
        <v/>
      </c>
      <c r="L110" s="15" t="str">
        <f aca="false">IF(OR(C110="",D110=""),"",C110*IFERROR(INDEX(Lists!$B$5:$B$10,MATCH(D110,Lists!$A$5:$A$10,0)),0))</f>
        <v/>
      </c>
      <c r="M110" s="18"/>
      <c r="N110" s="20"/>
      <c r="O110" s="17" t="str">
        <f aca="false">IF(J110="","",J110+ROW()/100000)</f>
        <v/>
      </c>
    </row>
    <row r="111" customFormat="false" ht="15" hidden="false" customHeight="false" outlineLevel="0" collapsed="false">
      <c r="A111" s="18"/>
      <c r="B111" s="18"/>
      <c r="C111" s="19"/>
      <c r="D111" s="20"/>
      <c r="E111" s="21"/>
      <c r="F111" s="21"/>
      <c r="G111" s="21"/>
      <c r="H111" s="20"/>
      <c r="I111" s="19"/>
      <c r="J111" s="13" t="str">
        <f aca="false">IF(OR(D111="",D111="submitted",D111="awarded",D111="declined"),"",IF(OR(D111="researching",D111="LOI"),IF(AND(E111&lt;&gt;"",F111&lt;&gt;""),MIN(E111,F111),IF(E111&lt;&gt;"",E111,IF(F111&lt;&gt;"",F111,""))),IF(F111&lt;&gt;"",F111,"")))</f>
        <v/>
      </c>
      <c r="K111" s="14" t="str">
        <f aca="true">IF(J111="","",J111-TODAY())</f>
        <v/>
      </c>
      <c r="L111" s="15" t="str">
        <f aca="false">IF(OR(C111="",D111=""),"",C111*IFERROR(INDEX(Lists!$B$5:$B$10,MATCH(D111,Lists!$A$5:$A$10,0)),0))</f>
        <v/>
      </c>
      <c r="M111" s="18"/>
      <c r="N111" s="20"/>
      <c r="O111" s="17" t="str">
        <f aca="false">IF(J111="","",J111+ROW()/100000)</f>
        <v/>
      </c>
    </row>
    <row r="112" customFormat="false" ht="15" hidden="false" customHeight="false" outlineLevel="0" collapsed="false">
      <c r="A112" s="18"/>
      <c r="B112" s="18"/>
      <c r="C112" s="19"/>
      <c r="D112" s="20"/>
      <c r="E112" s="21"/>
      <c r="F112" s="21"/>
      <c r="G112" s="21"/>
      <c r="H112" s="20"/>
      <c r="I112" s="19"/>
      <c r="J112" s="13" t="str">
        <f aca="false">IF(OR(D112="",D112="submitted",D112="awarded",D112="declined"),"",IF(OR(D112="researching",D112="LOI"),IF(AND(E112&lt;&gt;"",F112&lt;&gt;""),MIN(E112,F112),IF(E112&lt;&gt;"",E112,IF(F112&lt;&gt;"",F112,""))),IF(F112&lt;&gt;"",F112,"")))</f>
        <v/>
      </c>
      <c r="K112" s="14" t="str">
        <f aca="true">IF(J112="","",J112-TODAY())</f>
        <v/>
      </c>
      <c r="L112" s="15" t="str">
        <f aca="false">IF(OR(C112="",D112=""),"",C112*IFERROR(INDEX(Lists!$B$5:$B$10,MATCH(D112,Lists!$A$5:$A$10,0)),0))</f>
        <v/>
      </c>
      <c r="M112" s="18"/>
      <c r="N112" s="20"/>
      <c r="O112" s="17" t="str">
        <f aca="false">IF(J112="","",J112+ROW()/100000)</f>
        <v/>
      </c>
    </row>
    <row r="113" customFormat="false" ht="15" hidden="false" customHeight="false" outlineLevel="0" collapsed="false">
      <c r="A113" s="18"/>
      <c r="B113" s="18"/>
      <c r="C113" s="19"/>
      <c r="D113" s="20"/>
      <c r="E113" s="21"/>
      <c r="F113" s="21"/>
      <c r="G113" s="21"/>
      <c r="H113" s="20"/>
      <c r="I113" s="19"/>
      <c r="J113" s="13" t="str">
        <f aca="false">IF(OR(D113="",D113="submitted",D113="awarded",D113="declined"),"",IF(OR(D113="researching",D113="LOI"),IF(AND(E113&lt;&gt;"",F113&lt;&gt;""),MIN(E113,F113),IF(E113&lt;&gt;"",E113,IF(F113&lt;&gt;"",F113,""))),IF(F113&lt;&gt;"",F113,"")))</f>
        <v/>
      </c>
      <c r="K113" s="14" t="str">
        <f aca="true">IF(J113="","",J113-TODAY())</f>
        <v/>
      </c>
      <c r="L113" s="15" t="str">
        <f aca="false">IF(OR(C113="",D113=""),"",C113*IFERROR(INDEX(Lists!$B$5:$B$10,MATCH(D113,Lists!$A$5:$A$10,0)),0))</f>
        <v/>
      </c>
      <c r="M113" s="18"/>
      <c r="N113" s="20"/>
      <c r="O113" s="17" t="str">
        <f aca="false">IF(J113="","",J113+ROW()/100000)</f>
        <v/>
      </c>
    </row>
    <row r="114" customFormat="false" ht="15" hidden="false" customHeight="false" outlineLevel="0" collapsed="false">
      <c r="A114" s="18"/>
      <c r="B114" s="18"/>
      <c r="C114" s="19"/>
      <c r="D114" s="20"/>
      <c r="E114" s="21"/>
      <c r="F114" s="21"/>
      <c r="G114" s="21"/>
      <c r="H114" s="20"/>
      <c r="I114" s="19"/>
      <c r="J114" s="13" t="str">
        <f aca="false">IF(OR(D114="",D114="submitted",D114="awarded",D114="declined"),"",IF(OR(D114="researching",D114="LOI"),IF(AND(E114&lt;&gt;"",F114&lt;&gt;""),MIN(E114,F114),IF(E114&lt;&gt;"",E114,IF(F114&lt;&gt;"",F114,""))),IF(F114&lt;&gt;"",F114,"")))</f>
        <v/>
      </c>
      <c r="K114" s="14" t="str">
        <f aca="true">IF(J114="","",J114-TODAY())</f>
        <v/>
      </c>
      <c r="L114" s="15" t="str">
        <f aca="false">IF(OR(C114="",D114=""),"",C114*IFERROR(INDEX(Lists!$B$5:$B$10,MATCH(D114,Lists!$A$5:$A$10,0)),0))</f>
        <v/>
      </c>
      <c r="M114" s="18"/>
      <c r="N114" s="20"/>
      <c r="O114" s="17" t="str">
        <f aca="false">IF(J114="","",J114+ROW()/100000)</f>
        <v/>
      </c>
    </row>
    <row r="115" customFormat="false" ht="15" hidden="false" customHeight="false" outlineLevel="0" collapsed="false">
      <c r="A115" s="18"/>
      <c r="B115" s="18"/>
      <c r="C115" s="19"/>
      <c r="D115" s="20"/>
      <c r="E115" s="21"/>
      <c r="F115" s="21"/>
      <c r="G115" s="21"/>
      <c r="H115" s="20"/>
      <c r="I115" s="19"/>
      <c r="J115" s="13" t="str">
        <f aca="false">IF(OR(D115="",D115="submitted",D115="awarded",D115="declined"),"",IF(OR(D115="researching",D115="LOI"),IF(AND(E115&lt;&gt;"",F115&lt;&gt;""),MIN(E115,F115),IF(E115&lt;&gt;"",E115,IF(F115&lt;&gt;"",F115,""))),IF(F115&lt;&gt;"",F115,"")))</f>
        <v/>
      </c>
      <c r="K115" s="14" t="str">
        <f aca="true">IF(J115="","",J115-TODAY())</f>
        <v/>
      </c>
      <c r="L115" s="15" t="str">
        <f aca="false">IF(OR(C115="",D115=""),"",C115*IFERROR(INDEX(Lists!$B$5:$B$10,MATCH(D115,Lists!$A$5:$A$10,0)),0))</f>
        <v/>
      </c>
      <c r="M115" s="18"/>
      <c r="N115" s="20"/>
      <c r="O115" s="17" t="str">
        <f aca="false">IF(J115="","",J115+ROW()/100000)</f>
        <v/>
      </c>
    </row>
    <row r="116" customFormat="false" ht="15" hidden="false" customHeight="false" outlineLevel="0" collapsed="false">
      <c r="A116" s="18"/>
      <c r="B116" s="18"/>
      <c r="C116" s="19"/>
      <c r="D116" s="20"/>
      <c r="E116" s="21"/>
      <c r="F116" s="21"/>
      <c r="G116" s="21"/>
      <c r="H116" s="20"/>
      <c r="I116" s="19"/>
      <c r="J116" s="13" t="str">
        <f aca="false">IF(OR(D116="",D116="submitted",D116="awarded",D116="declined"),"",IF(OR(D116="researching",D116="LOI"),IF(AND(E116&lt;&gt;"",F116&lt;&gt;""),MIN(E116,F116),IF(E116&lt;&gt;"",E116,IF(F116&lt;&gt;"",F116,""))),IF(F116&lt;&gt;"",F116,"")))</f>
        <v/>
      </c>
      <c r="K116" s="14" t="str">
        <f aca="true">IF(J116="","",J116-TODAY())</f>
        <v/>
      </c>
      <c r="L116" s="15" t="str">
        <f aca="false">IF(OR(C116="",D116=""),"",C116*IFERROR(INDEX(Lists!$B$5:$B$10,MATCH(D116,Lists!$A$5:$A$10,0)),0))</f>
        <v/>
      </c>
      <c r="M116" s="18"/>
      <c r="N116" s="20"/>
      <c r="O116" s="17" t="str">
        <f aca="false">IF(J116="","",J116+ROW()/100000)</f>
        <v/>
      </c>
    </row>
    <row r="117" customFormat="false" ht="15" hidden="false" customHeight="false" outlineLevel="0" collapsed="false">
      <c r="A117" s="18"/>
      <c r="B117" s="18"/>
      <c r="C117" s="19"/>
      <c r="D117" s="20"/>
      <c r="E117" s="21"/>
      <c r="F117" s="21"/>
      <c r="G117" s="21"/>
      <c r="H117" s="20"/>
      <c r="I117" s="19"/>
      <c r="J117" s="13" t="str">
        <f aca="false">IF(OR(D117="",D117="submitted",D117="awarded",D117="declined"),"",IF(OR(D117="researching",D117="LOI"),IF(AND(E117&lt;&gt;"",F117&lt;&gt;""),MIN(E117,F117),IF(E117&lt;&gt;"",E117,IF(F117&lt;&gt;"",F117,""))),IF(F117&lt;&gt;"",F117,"")))</f>
        <v/>
      </c>
      <c r="K117" s="14" t="str">
        <f aca="true">IF(J117="","",J117-TODAY())</f>
        <v/>
      </c>
      <c r="L117" s="15" t="str">
        <f aca="false">IF(OR(C117="",D117=""),"",C117*IFERROR(INDEX(Lists!$B$5:$B$10,MATCH(D117,Lists!$A$5:$A$10,0)),0))</f>
        <v/>
      </c>
      <c r="M117" s="18"/>
      <c r="N117" s="20"/>
      <c r="O117" s="17" t="str">
        <f aca="false">IF(J117="","",J117+ROW()/100000)</f>
        <v/>
      </c>
    </row>
    <row r="118" customFormat="false" ht="15" hidden="false" customHeight="false" outlineLevel="0" collapsed="false">
      <c r="A118" s="18"/>
      <c r="B118" s="18"/>
      <c r="C118" s="19"/>
      <c r="D118" s="20"/>
      <c r="E118" s="21"/>
      <c r="F118" s="21"/>
      <c r="G118" s="21"/>
      <c r="H118" s="20"/>
      <c r="I118" s="19"/>
      <c r="J118" s="13" t="str">
        <f aca="false">IF(OR(D118="",D118="submitted",D118="awarded",D118="declined"),"",IF(OR(D118="researching",D118="LOI"),IF(AND(E118&lt;&gt;"",F118&lt;&gt;""),MIN(E118,F118),IF(E118&lt;&gt;"",E118,IF(F118&lt;&gt;"",F118,""))),IF(F118&lt;&gt;"",F118,"")))</f>
        <v/>
      </c>
      <c r="K118" s="14" t="str">
        <f aca="true">IF(J118="","",J118-TODAY())</f>
        <v/>
      </c>
      <c r="L118" s="15" t="str">
        <f aca="false">IF(OR(C118="",D118=""),"",C118*IFERROR(INDEX(Lists!$B$5:$B$10,MATCH(D118,Lists!$A$5:$A$10,0)),0))</f>
        <v/>
      </c>
      <c r="M118" s="18"/>
      <c r="N118" s="20"/>
      <c r="O118" s="17" t="str">
        <f aca="false">IF(J118="","",J118+ROW()/100000)</f>
        <v/>
      </c>
    </row>
    <row r="119" customFormat="false" ht="15" hidden="false" customHeight="false" outlineLevel="0" collapsed="false">
      <c r="A119" s="18"/>
      <c r="B119" s="18"/>
      <c r="C119" s="19"/>
      <c r="D119" s="20"/>
      <c r="E119" s="21"/>
      <c r="F119" s="21"/>
      <c r="G119" s="21"/>
      <c r="H119" s="20"/>
      <c r="I119" s="19"/>
      <c r="J119" s="13" t="str">
        <f aca="false">IF(OR(D119="",D119="submitted",D119="awarded",D119="declined"),"",IF(OR(D119="researching",D119="LOI"),IF(AND(E119&lt;&gt;"",F119&lt;&gt;""),MIN(E119,F119),IF(E119&lt;&gt;"",E119,IF(F119&lt;&gt;"",F119,""))),IF(F119&lt;&gt;"",F119,"")))</f>
        <v/>
      </c>
      <c r="K119" s="14" t="str">
        <f aca="true">IF(J119="","",J119-TODAY())</f>
        <v/>
      </c>
      <c r="L119" s="15" t="str">
        <f aca="false">IF(OR(C119="",D119=""),"",C119*IFERROR(INDEX(Lists!$B$5:$B$10,MATCH(D119,Lists!$A$5:$A$10,0)),0))</f>
        <v/>
      </c>
      <c r="M119" s="18"/>
      <c r="N119" s="20"/>
      <c r="O119" s="17" t="str">
        <f aca="false">IF(J119="","",J119+ROW()/100000)</f>
        <v/>
      </c>
    </row>
    <row r="120" customFormat="false" ht="15" hidden="false" customHeight="false" outlineLevel="0" collapsed="false">
      <c r="A120" s="18"/>
      <c r="B120" s="18"/>
      <c r="C120" s="19"/>
      <c r="D120" s="20"/>
      <c r="E120" s="21"/>
      <c r="F120" s="21"/>
      <c r="G120" s="21"/>
      <c r="H120" s="20"/>
      <c r="I120" s="19"/>
      <c r="J120" s="13" t="str">
        <f aca="false">IF(OR(D120="",D120="submitted",D120="awarded",D120="declined"),"",IF(OR(D120="researching",D120="LOI"),IF(AND(E120&lt;&gt;"",F120&lt;&gt;""),MIN(E120,F120),IF(E120&lt;&gt;"",E120,IF(F120&lt;&gt;"",F120,""))),IF(F120&lt;&gt;"",F120,"")))</f>
        <v/>
      </c>
      <c r="K120" s="14" t="str">
        <f aca="true">IF(J120="","",J120-TODAY())</f>
        <v/>
      </c>
      <c r="L120" s="15" t="str">
        <f aca="false">IF(OR(C120="",D120=""),"",C120*IFERROR(INDEX(Lists!$B$5:$B$10,MATCH(D120,Lists!$A$5:$A$10,0)),0))</f>
        <v/>
      </c>
      <c r="M120" s="18"/>
      <c r="N120" s="20"/>
      <c r="O120" s="17" t="str">
        <f aca="false">IF(J120="","",J120+ROW()/100000)</f>
        <v/>
      </c>
    </row>
    <row r="121" customFormat="false" ht="15" hidden="false" customHeight="false" outlineLevel="0" collapsed="false">
      <c r="A121" s="18"/>
      <c r="B121" s="18"/>
      <c r="C121" s="19"/>
      <c r="D121" s="20"/>
      <c r="E121" s="21"/>
      <c r="F121" s="21"/>
      <c r="G121" s="21"/>
      <c r="H121" s="20"/>
      <c r="I121" s="19"/>
      <c r="J121" s="13" t="str">
        <f aca="false">IF(OR(D121="",D121="submitted",D121="awarded",D121="declined"),"",IF(OR(D121="researching",D121="LOI"),IF(AND(E121&lt;&gt;"",F121&lt;&gt;""),MIN(E121,F121),IF(E121&lt;&gt;"",E121,IF(F121&lt;&gt;"",F121,""))),IF(F121&lt;&gt;"",F121,"")))</f>
        <v/>
      </c>
      <c r="K121" s="14" t="str">
        <f aca="true">IF(J121="","",J121-TODAY())</f>
        <v/>
      </c>
      <c r="L121" s="15" t="str">
        <f aca="false">IF(OR(C121="",D121=""),"",C121*IFERROR(INDEX(Lists!$B$5:$B$10,MATCH(D121,Lists!$A$5:$A$10,0)),0))</f>
        <v/>
      </c>
      <c r="M121" s="18"/>
      <c r="N121" s="20"/>
      <c r="O121" s="17" t="str">
        <f aca="false">IF(J121="","",J121+ROW()/100000)</f>
        <v/>
      </c>
    </row>
    <row r="122" customFormat="false" ht="15" hidden="false" customHeight="false" outlineLevel="0" collapsed="false">
      <c r="A122" s="18"/>
      <c r="B122" s="18"/>
      <c r="C122" s="19"/>
      <c r="D122" s="20"/>
      <c r="E122" s="21"/>
      <c r="F122" s="21"/>
      <c r="G122" s="21"/>
      <c r="H122" s="20"/>
      <c r="I122" s="19"/>
      <c r="J122" s="13" t="str">
        <f aca="false">IF(OR(D122="",D122="submitted",D122="awarded",D122="declined"),"",IF(OR(D122="researching",D122="LOI"),IF(AND(E122&lt;&gt;"",F122&lt;&gt;""),MIN(E122,F122),IF(E122&lt;&gt;"",E122,IF(F122&lt;&gt;"",F122,""))),IF(F122&lt;&gt;"",F122,"")))</f>
        <v/>
      </c>
      <c r="K122" s="14" t="str">
        <f aca="true">IF(J122="","",J122-TODAY())</f>
        <v/>
      </c>
      <c r="L122" s="15" t="str">
        <f aca="false">IF(OR(C122="",D122=""),"",C122*IFERROR(INDEX(Lists!$B$5:$B$10,MATCH(D122,Lists!$A$5:$A$10,0)),0))</f>
        <v/>
      </c>
      <c r="M122" s="18"/>
      <c r="N122" s="20"/>
      <c r="O122" s="17" t="str">
        <f aca="false">IF(J122="","",J122+ROW()/100000)</f>
        <v/>
      </c>
    </row>
    <row r="123" customFormat="false" ht="15" hidden="false" customHeight="false" outlineLevel="0" collapsed="false">
      <c r="A123" s="18"/>
      <c r="B123" s="18"/>
      <c r="C123" s="19"/>
      <c r="D123" s="20"/>
      <c r="E123" s="21"/>
      <c r="F123" s="21"/>
      <c r="G123" s="21"/>
      <c r="H123" s="20"/>
      <c r="I123" s="19"/>
      <c r="J123" s="13" t="str">
        <f aca="false">IF(OR(D123="",D123="submitted",D123="awarded",D123="declined"),"",IF(OR(D123="researching",D123="LOI"),IF(AND(E123&lt;&gt;"",F123&lt;&gt;""),MIN(E123,F123),IF(E123&lt;&gt;"",E123,IF(F123&lt;&gt;"",F123,""))),IF(F123&lt;&gt;"",F123,"")))</f>
        <v/>
      </c>
      <c r="K123" s="14" t="str">
        <f aca="true">IF(J123="","",J123-TODAY())</f>
        <v/>
      </c>
      <c r="L123" s="15" t="str">
        <f aca="false">IF(OR(C123="",D123=""),"",C123*IFERROR(INDEX(Lists!$B$5:$B$10,MATCH(D123,Lists!$A$5:$A$10,0)),0))</f>
        <v/>
      </c>
      <c r="M123" s="18"/>
      <c r="N123" s="20"/>
      <c r="O123" s="17" t="str">
        <f aca="false">IF(J123="","",J123+ROW()/100000)</f>
        <v/>
      </c>
    </row>
    <row r="124" customFormat="false" ht="15" hidden="false" customHeight="false" outlineLevel="0" collapsed="false">
      <c r="A124" s="18"/>
      <c r="B124" s="18"/>
      <c r="C124" s="19"/>
      <c r="D124" s="20"/>
      <c r="E124" s="21"/>
      <c r="F124" s="21"/>
      <c r="G124" s="21"/>
      <c r="H124" s="20"/>
      <c r="I124" s="19"/>
      <c r="J124" s="13" t="str">
        <f aca="false">IF(OR(D124="",D124="submitted",D124="awarded",D124="declined"),"",IF(OR(D124="researching",D124="LOI"),IF(AND(E124&lt;&gt;"",F124&lt;&gt;""),MIN(E124,F124),IF(E124&lt;&gt;"",E124,IF(F124&lt;&gt;"",F124,""))),IF(F124&lt;&gt;"",F124,"")))</f>
        <v/>
      </c>
      <c r="K124" s="14" t="str">
        <f aca="true">IF(J124="","",J124-TODAY())</f>
        <v/>
      </c>
      <c r="L124" s="15" t="str">
        <f aca="false">IF(OR(C124="",D124=""),"",C124*IFERROR(INDEX(Lists!$B$5:$B$10,MATCH(D124,Lists!$A$5:$A$10,0)),0))</f>
        <v/>
      </c>
      <c r="M124" s="18"/>
      <c r="N124" s="20"/>
      <c r="O124" s="17" t="str">
        <f aca="false">IF(J124="","",J124+ROW()/100000)</f>
        <v/>
      </c>
    </row>
    <row r="125" customFormat="false" ht="15" hidden="false" customHeight="false" outlineLevel="0" collapsed="false">
      <c r="A125" s="18"/>
      <c r="B125" s="18"/>
      <c r="C125" s="19"/>
      <c r="D125" s="20"/>
      <c r="E125" s="21"/>
      <c r="F125" s="21"/>
      <c r="G125" s="21"/>
      <c r="H125" s="20"/>
      <c r="I125" s="19"/>
      <c r="J125" s="13" t="str">
        <f aca="false">IF(OR(D125="",D125="submitted",D125="awarded",D125="declined"),"",IF(OR(D125="researching",D125="LOI"),IF(AND(E125&lt;&gt;"",F125&lt;&gt;""),MIN(E125,F125),IF(E125&lt;&gt;"",E125,IF(F125&lt;&gt;"",F125,""))),IF(F125&lt;&gt;"",F125,"")))</f>
        <v/>
      </c>
      <c r="K125" s="14" t="str">
        <f aca="true">IF(J125="","",J125-TODAY())</f>
        <v/>
      </c>
      <c r="L125" s="15" t="str">
        <f aca="false">IF(OR(C125="",D125=""),"",C125*IFERROR(INDEX(Lists!$B$5:$B$10,MATCH(D125,Lists!$A$5:$A$10,0)),0))</f>
        <v/>
      </c>
      <c r="M125" s="18"/>
      <c r="N125" s="20"/>
      <c r="O125" s="17" t="str">
        <f aca="false">IF(J125="","",J125+ROW()/100000)</f>
        <v/>
      </c>
    </row>
    <row r="126" customFormat="false" ht="15" hidden="false" customHeight="false" outlineLevel="0" collapsed="false">
      <c r="A126" s="18"/>
      <c r="B126" s="18"/>
      <c r="C126" s="19"/>
      <c r="D126" s="20"/>
      <c r="E126" s="21"/>
      <c r="F126" s="21"/>
      <c r="G126" s="21"/>
      <c r="H126" s="20"/>
      <c r="I126" s="19"/>
      <c r="J126" s="13" t="str">
        <f aca="false">IF(OR(D126="",D126="submitted",D126="awarded",D126="declined"),"",IF(OR(D126="researching",D126="LOI"),IF(AND(E126&lt;&gt;"",F126&lt;&gt;""),MIN(E126,F126),IF(E126&lt;&gt;"",E126,IF(F126&lt;&gt;"",F126,""))),IF(F126&lt;&gt;"",F126,"")))</f>
        <v/>
      </c>
      <c r="K126" s="14" t="str">
        <f aca="true">IF(J126="","",J126-TODAY())</f>
        <v/>
      </c>
      <c r="L126" s="15" t="str">
        <f aca="false">IF(OR(C126="",D126=""),"",C126*IFERROR(INDEX(Lists!$B$5:$B$10,MATCH(D126,Lists!$A$5:$A$10,0)),0))</f>
        <v/>
      </c>
      <c r="M126" s="18"/>
      <c r="N126" s="20"/>
      <c r="O126" s="17" t="str">
        <f aca="false">IF(J126="","",J126+ROW()/100000)</f>
        <v/>
      </c>
    </row>
    <row r="127" customFormat="false" ht="15" hidden="false" customHeight="false" outlineLevel="0" collapsed="false">
      <c r="A127" s="18"/>
      <c r="B127" s="18"/>
      <c r="C127" s="19"/>
      <c r="D127" s="20"/>
      <c r="E127" s="21"/>
      <c r="F127" s="21"/>
      <c r="G127" s="21"/>
      <c r="H127" s="20"/>
      <c r="I127" s="19"/>
      <c r="J127" s="13" t="str">
        <f aca="false">IF(OR(D127="",D127="submitted",D127="awarded",D127="declined"),"",IF(OR(D127="researching",D127="LOI"),IF(AND(E127&lt;&gt;"",F127&lt;&gt;""),MIN(E127,F127),IF(E127&lt;&gt;"",E127,IF(F127&lt;&gt;"",F127,""))),IF(F127&lt;&gt;"",F127,"")))</f>
        <v/>
      </c>
      <c r="K127" s="14" t="str">
        <f aca="true">IF(J127="","",J127-TODAY())</f>
        <v/>
      </c>
      <c r="L127" s="15" t="str">
        <f aca="false">IF(OR(C127="",D127=""),"",C127*IFERROR(INDEX(Lists!$B$5:$B$10,MATCH(D127,Lists!$A$5:$A$10,0)),0))</f>
        <v/>
      </c>
      <c r="M127" s="18"/>
      <c r="N127" s="20"/>
      <c r="O127" s="17" t="str">
        <f aca="false">IF(J127="","",J127+ROW()/100000)</f>
        <v/>
      </c>
    </row>
    <row r="128" customFormat="false" ht="15" hidden="false" customHeight="false" outlineLevel="0" collapsed="false">
      <c r="A128" s="18"/>
      <c r="B128" s="18"/>
      <c r="C128" s="19"/>
      <c r="D128" s="20"/>
      <c r="E128" s="21"/>
      <c r="F128" s="21"/>
      <c r="G128" s="21"/>
      <c r="H128" s="20"/>
      <c r="I128" s="19"/>
      <c r="J128" s="13" t="str">
        <f aca="false">IF(OR(D128="",D128="submitted",D128="awarded",D128="declined"),"",IF(OR(D128="researching",D128="LOI"),IF(AND(E128&lt;&gt;"",F128&lt;&gt;""),MIN(E128,F128),IF(E128&lt;&gt;"",E128,IF(F128&lt;&gt;"",F128,""))),IF(F128&lt;&gt;"",F128,"")))</f>
        <v/>
      </c>
      <c r="K128" s="14" t="str">
        <f aca="true">IF(J128="","",J128-TODAY())</f>
        <v/>
      </c>
      <c r="L128" s="15" t="str">
        <f aca="false">IF(OR(C128="",D128=""),"",C128*IFERROR(INDEX(Lists!$B$5:$B$10,MATCH(D128,Lists!$A$5:$A$10,0)),0))</f>
        <v/>
      </c>
      <c r="M128" s="18"/>
      <c r="N128" s="20"/>
      <c r="O128" s="17" t="str">
        <f aca="false">IF(J128="","",J128+ROW()/100000)</f>
        <v/>
      </c>
    </row>
    <row r="129" customFormat="false" ht="15" hidden="false" customHeight="false" outlineLevel="0" collapsed="false">
      <c r="A129" s="18"/>
      <c r="B129" s="18"/>
      <c r="C129" s="19"/>
      <c r="D129" s="20"/>
      <c r="E129" s="21"/>
      <c r="F129" s="21"/>
      <c r="G129" s="21"/>
      <c r="H129" s="20"/>
      <c r="I129" s="19"/>
      <c r="J129" s="13" t="str">
        <f aca="false">IF(OR(D129="",D129="submitted",D129="awarded",D129="declined"),"",IF(OR(D129="researching",D129="LOI"),IF(AND(E129&lt;&gt;"",F129&lt;&gt;""),MIN(E129,F129),IF(E129&lt;&gt;"",E129,IF(F129&lt;&gt;"",F129,""))),IF(F129&lt;&gt;"",F129,"")))</f>
        <v/>
      </c>
      <c r="K129" s="14" t="str">
        <f aca="true">IF(J129="","",J129-TODAY())</f>
        <v/>
      </c>
      <c r="L129" s="15" t="str">
        <f aca="false">IF(OR(C129="",D129=""),"",C129*IFERROR(INDEX(Lists!$B$5:$B$10,MATCH(D129,Lists!$A$5:$A$10,0)),0))</f>
        <v/>
      </c>
      <c r="M129" s="18"/>
      <c r="N129" s="20"/>
      <c r="O129" s="17" t="str">
        <f aca="false">IF(J129="","",J129+ROW()/100000)</f>
        <v/>
      </c>
    </row>
    <row r="130" customFormat="false" ht="15" hidden="false" customHeight="false" outlineLevel="0" collapsed="false">
      <c r="A130" s="18"/>
      <c r="B130" s="18"/>
      <c r="C130" s="19"/>
      <c r="D130" s="20"/>
      <c r="E130" s="21"/>
      <c r="F130" s="21"/>
      <c r="G130" s="21"/>
      <c r="H130" s="20"/>
      <c r="I130" s="19"/>
      <c r="J130" s="13" t="str">
        <f aca="false">IF(OR(D130="",D130="submitted",D130="awarded",D130="declined"),"",IF(OR(D130="researching",D130="LOI"),IF(AND(E130&lt;&gt;"",F130&lt;&gt;""),MIN(E130,F130),IF(E130&lt;&gt;"",E130,IF(F130&lt;&gt;"",F130,""))),IF(F130&lt;&gt;"",F130,"")))</f>
        <v/>
      </c>
      <c r="K130" s="14" t="str">
        <f aca="true">IF(J130="","",J130-TODAY())</f>
        <v/>
      </c>
      <c r="L130" s="15" t="str">
        <f aca="false">IF(OR(C130="",D130=""),"",C130*IFERROR(INDEX(Lists!$B$5:$B$10,MATCH(D130,Lists!$A$5:$A$10,0)),0))</f>
        <v/>
      </c>
      <c r="M130" s="18"/>
      <c r="N130" s="20"/>
      <c r="O130" s="17" t="str">
        <f aca="false">IF(J130="","",J130+ROW()/100000)</f>
        <v/>
      </c>
    </row>
    <row r="131" customFormat="false" ht="15" hidden="false" customHeight="false" outlineLevel="0" collapsed="false">
      <c r="A131" s="18"/>
      <c r="B131" s="18"/>
      <c r="C131" s="19"/>
      <c r="D131" s="20"/>
      <c r="E131" s="21"/>
      <c r="F131" s="21"/>
      <c r="G131" s="21"/>
      <c r="H131" s="20"/>
      <c r="I131" s="19"/>
      <c r="J131" s="13" t="str">
        <f aca="false">IF(OR(D131="",D131="submitted",D131="awarded",D131="declined"),"",IF(OR(D131="researching",D131="LOI"),IF(AND(E131&lt;&gt;"",F131&lt;&gt;""),MIN(E131,F131),IF(E131&lt;&gt;"",E131,IF(F131&lt;&gt;"",F131,""))),IF(F131&lt;&gt;"",F131,"")))</f>
        <v/>
      </c>
      <c r="K131" s="14" t="str">
        <f aca="true">IF(J131="","",J131-TODAY())</f>
        <v/>
      </c>
      <c r="L131" s="15" t="str">
        <f aca="false">IF(OR(C131="",D131=""),"",C131*IFERROR(INDEX(Lists!$B$5:$B$10,MATCH(D131,Lists!$A$5:$A$10,0)),0))</f>
        <v/>
      </c>
      <c r="M131" s="18"/>
      <c r="N131" s="20"/>
      <c r="O131" s="17" t="str">
        <f aca="false">IF(J131="","",J131+ROW()/100000)</f>
        <v/>
      </c>
    </row>
    <row r="132" customFormat="false" ht="15" hidden="false" customHeight="false" outlineLevel="0" collapsed="false">
      <c r="A132" s="18"/>
      <c r="B132" s="18"/>
      <c r="C132" s="19"/>
      <c r="D132" s="20"/>
      <c r="E132" s="21"/>
      <c r="F132" s="21"/>
      <c r="G132" s="21"/>
      <c r="H132" s="20"/>
      <c r="I132" s="19"/>
      <c r="J132" s="13" t="str">
        <f aca="false">IF(OR(D132="",D132="submitted",D132="awarded",D132="declined"),"",IF(OR(D132="researching",D132="LOI"),IF(AND(E132&lt;&gt;"",F132&lt;&gt;""),MIN(E132,F132),IF(E132&lt;&gt;"",E132,IF(F132&lt;&gt;"",F132,""))),IF(F132&lt;&gt;"",F132,"")))</f>
        <v/>
      </c>
      <c r="K132" s="14" t="str">
        <f aca="true">IF(J132="","",J132-TODAY())</f>
        <v/>
      </c>
      <c r="L132" s="15" t="str">
        <f aca="false">IF(OR(C132="",D132=""),"",C132*IFERROR(INDEX(Lists!$B$5:$B$10,MATCH(D132,Lists!$A$5:$A$10,0)),0))</f>
        <v/>
      </c>
      <c r="M132" s="18"/>
      <c r="N132" s="20"/>
      <c r="O132" s="17" t="str">
        <f aca="false">IF(J132="","",J132+ROW()/100000)</f>
        <v/>
      </c>
    </row>
    <row r="133" customFormat="false" ht="15" hidden="false" customHeight="false" outlineLevel="0" collapsed="false">
      <c r="A133" s="18"/>
      <c r="B133" s="18"/>
      <c r="C133" s="19"/>
      <c r="D133" s="20"/>
      <c r="E133" s="21"/>
      <c r="F133" s="21"/>
      <c r="G133" s="21"/>
      <c r="H133" s="20"/>
      <c r="I133" s="19"/>
      <c r="J133" s="13" t="str">
        <f aca="false">IF(OR(D133="",D133="submitted",D133="awarded",D133="declined"),"",IF(OR(D133="researching",D133="LOI"),IF(AND(E133&lt;&gt;"",F133&lt;&gt;""),MIN(E133,F133),IF(E133&lt;&gt;"",E133,IF(F133&lt;&gt;"",F133,""))),IF(F133&lt;&gt;"",F133,"")))</f>
        <v/>
      </c>
      <c r="K133" s="14" t="str">
        <f aca="true">IF(J133="","",J133-TODAY())</f>
        <v/>
      </c>
      <c r="L133" s="15" t="str">
        <f aca="false">IF(OR(C133="",D133=""),"",C133*IFERROR(INDEX(Lists!$B$5:$B$10,MATCH(D133,Lists!$A$5:$A$10,0)),0))</f>
        <v/>
      </c>
      <c r="M133" s="18"/>
      <c r="N133" s="20"/>
      <c r="O133" s="17" t="str">
        <f aca="false">IF(J133="","",J133+ROW()/100000)</f>
        <v/>
      </c>
    </row>
    <row r="134" customFormat="false" ht="15" hidden="false" customHeight="false" outlineLevel="0" collapsed="false">
      <c r="A134" s="18"/>
      <c r="B134" s="18"/>
      <c r="C134" s="19"/>
      <c r="D134" s="20"/>
      <c r="E134" s="21"/>
      <c r="F134" s="21"/>
      <c r="G134" s="21"/>
      <c r="H134" s="20"/>
      <c r="I134" s="19"/>
      <c r="J134" s="13" t="str">
        <f aca="false">IF(OR(D134="",D134="submitted",D134="awarded",D134="declined"),"",IF(OR(D134="researching",D134="LOI"),IF(AND(E134&lt;&gt;"",F134&lt;&gt;""),MIN(E134,F134),IF(E134&lt;&gt;"",E134,IF(F134&lt;&gt;"",F134,""))),IF(F134&lt;&gt;"",F134,"")))</f>
        <v/>
      </c>
      <c r="K134" s="14" t="str">
        <f aca="true">IF(J134="","",J134-TODAY())</f>
        <v/>
      </c>
      <c r="L134" s="15" t="str">
        <f aca="false">IF(OR(C134="",D134=""),"",C134*IFERROR(INDEX(Lists!$B$5:$B$10,MATCH(D134,Lists!$A$5:$A$10,0)),0))</f>
        <v/>
      </c>
      <c r="M134" s="18"/>
      <c r="N134" s="20"/>
      <c r="O134" s="17" t="str">
        <f aca="false">IF(J134="","",J134+ROW()/100000)</f>
        <v/>
      </c>
    </row>
    <row r="135" customFormat="false" ht="15" hidden="false" customHeight="false" outlineLevel="0" collapsed="false">
      <c r="A135" s="18"/>
      <c r="B135" s="18"/>
      <c r="C135" s="19"/>
      <c r="D135" s="20"/>
      <c r="E135" s="21"/>
      <c r="F135" s="21"/>
      <c r="G135" s="21"/>
      <c r="H135" s="20"/>
      <c r="I135" s="19"/>
      <c r="J135" s="13" t="str">
        <f aca="false">IF(OR(D135="",D135="submitted",D135="awarded",D135="declined"),"",IF(OR(D135="researching",D135="LOI"),IF(AND(E135&lt;&gt;"",F135&lt;&gt;""),MIN(E135,F135),IF(E135&lt;&gt;"",E135,IF(F135&lt;&gt;"",F135,""))),IF(F135&lt;&gt;"",F135,"")))</f>
        <v/>
      </c>
      <c r="K135" s="14" t="str">
        <f aca="true">IF(J135="","",J135-TODAY())</f>
        <v/>
      </c>
      <c r="L135" s="15" t="str">
        <f aca="false">IF(OR(C135="",D135=""),"",C135*IFERROR(INDEX(Lists!$B$5:$B$10,MATCH(D135,Lists!$A$5:$A$10,0)),0))</f>
        <v/>
      </c>
      <c r="M135" s="18"/>
      <c r="N135" s="20"/>
      <c r="O135" s="17" t="str">
        <f aca="false">IF(J135="","",J135+ROW()/100000)</f>
        <v/>
      </c>
    </row>
    <row r="136" customFormat="false" ht="15" hidden="false" customHeight="false" outlineLevel="0" collapsed="false">
      <c r="A136" s="18"/>
      <c r="B136" s="18"/>
      <c r="C136" s="19"/>
      <c r="D136" s="20"/>
      <c r="E136" s="21"/>
      <c r="F136" s="21"/>
      <c r="G136" s="21"/>
      <c r="H136" s="20"/>
      <c r="I136" s="19"/>
      <c r="J136" s="13" t="str">
        <f aca="false">IF(OR(D136="",D136="submitted",D136="awarded",D136="declined"),"",IF(OR(D136="researching",D136="LOI"),IF(AND(E136&lt;&gt;"",F136&lt;&gt;""),MIN(E136,F136),IF(E136&lt;&gt;"",E136,IF(F136&lt;&gt;"",F136,""))),IF(F136&lt;&gt;"",F136,"")))</f>
        <v/>
      </c>
      <c r="K136" s="14" t="str">
        <f aca="true">IF(J136="","",J136-TODAY())</f>
        <v/>
      </c>
      <c r="L136" s="15" t="str">
        <f aca="false">IF(OR(C136="",D136=""),"",C136*IFERROR(INDEX(Lists!$B$5:$B$10,MATCH(D136,Lists!$A$5:$A$10,0)),0))</f>
        <v/>
      </c>
      <c r="M136" s="18"/>
      <c r="N136" s="20"/>
      <c r="O136" s="17" t="str">
        <f aca="false">IF(J136="","",J136+ROW()/100000)</f>
        <v/>
      </c>
    </row>
    <row r="137" customFormat="false" ht="15" hidden="false" customHeight="false" outlineLevel="0" collapsed="false">
      <c r="A137" s="18"/>
      <c r="B137" s="18"/>
      <c r="C137" s="19"/>
      <c r="D137" s="20"/>
      <c r="E137" s="21"/>
      <c r="F137" s="21"/>
      <c r="G137" s="21"/>
      <c r="H137" s="20"/>
      <c r="I137" s="19"/>
      <c r="J137" s="13" t="str">
        <f aca="false">IF(OR(D137="",D137="submitted",D137="awarded",D137="declined"),"",IF(OR(D137="researching",D137="LOI"),IF(AND(E137&lt;&gt;"",F137&lt;&gt;""),MIN(E137,F137),IF(E137&lt;&gt;"",E137,IF(F137&lt;&gt;"",F137,""))),IF(F137&lt;&gt;"",F137,"")))</f>
        <v/>
      </c>
      <c r="K137" s="14" t="str">
        <f aca="true">IF(J137="","",J137-TODAY())</f>
        <v/>
      </c>
      <c r="L137" s="15" t="str">
        <f aca="false">IF(OR(C137="",D137=""),"",C137*IFERROR(INDEX(Lists!$B$5:$B$10,MATCH(D137,Lists!$A$5:$A$10,0)),0))</f>
        <v/>
      </c>
      <c r="M137" s="18"/>
      <c r="N137" s="20"/>
      <c r="O137" s="17" t="str">
        <f aca="false">IF(J137="","",J137+ROW()/100000)</f>
        <v/>
      </c>
    </row>
    <row r="138" customFormat="false" ht="15" hidden="false" customHeight="false" outlineLevel="0" collapsed="false">
      <c r="A138" s="18"/>
      <c r="B138" s="18"/>
      <c r="C138" s="19"/>
      <c r="D138" s="20"/>
      <c r="E138" s="21"/>
      <c r="F138" s="21"/>
      <c r="G138" s="21"/>
      <c r="H138" s="20"/>
      <c r="I138" s="19"/>
      <c r="J138" s="13" t="str">
        <f aca="false">IF(OR(D138="",D138="submitted",D138="awarded",D138="declined"),"",IF(OR(D138="researching",D138="LOI"),IF(AND(E138&lt;&gt;"",F138&lt;&gt;""),MIN(E138,F138),IF(E138&lt;&gt;"",E138,IF(F138&lt;&gt;"",F138,""))),IF(F138&lt;&gt;"",F138,"")))</f>
        <v/>
      </c>
      <c r="K138" s="14" t="str">
        <f aca="true">IF(J138="","",J138-TODAY())</f>
        <v/>
      </c>
      <c r="L138" s="15" t="str">
        <f aca="false">IF(OR(C138="",D138=""),"",C138*IFERROR(INDEX(Lists!$B$5:$B$10,MATCH(D138,Lists!$A$5:$A$10,0)),0))</f>
        <v/>
      </c>
      <c r="M138" s="18"/>
      <c r="N138" s="20"/>
      <c r="O138" s="17" t="str">
        <f aca="false">IF(J138="","",J138+ROW()/100000)</f>
        <v/>
      </c>
    </row>
    <row r="139" customFormat="false" ht="15" hidden="false" customHeight="false" outlineLevel="0" collapsed="false">
      <c r="A139" s="18"/>
      <c r="B139" s="18"/>
      <c r="C139" s="19"/>
      <c r="D139" s="20"/>
      <c r="E139" s="21"/>
      <c r="F139" s="21"/>
      <c r="G139" s="21"/>
      <c r="H139" s="20"/>
      <c r="I139" s="19"/>
      <c r="J139" s="13" t="str">
        <f aca="false">IF(OR(D139="",D139="submitted",D139="awarded",D139="declined"),"",IF(OR(D139="researching",D139="LOI"),IF(AND(E139&lt;&gt;"",F139&lt;&gt;""),MIN(E139,F139),IF(E139&lt;&gt;"",E139,IF(F139&lt;&gt;"",F139,""))),IF(F139&lt;&gt;"",F139,"")))</f>
        <v/>
      </c>
      <c r="K139" s="14" t="str">
        <f aca="true">IF(J139="","",J139-TODAY())</f>
        <v/>
      </c>
      <c r="L139" s="15" t="str">
        <f aca="false">IF(OR(C139="",D139=""),"",C139*IFERROR(INDEX(Lists!$B$5:$B$10,MATCH(D139,Lists!$A$5:$A$10,0)),0))</f>
        <v/>
      </c>
      <c r="M139" s="18"/>
      <c r="N139" s="20"/>
      <c r="O139" s="17" t="str">
        <f aca="false">IF(J139="","",J139+ROW()/100000)</f>
        <v/>
      </c>
    </row>
    <row r="140" customFormat="false" ht="15" hidden="false" customHeight="false" outlineLevel="0" collapsed="false">
      <c r="A140" s="18"/>
      <c r="B140" s="18"/>
      <c r="C140" s="19"/>
      <c r="D140" s="20"/>
      <c r="E140" s="21"/>
      <c r="F140" s="21"/>
      <c r="G140" s="21"/>
      <c r="H140" s="20"/>
      <c r="I140" s="19"/>
      <c r="J140" s="13" t="str">
        <f aca="false">IF(OR(D140="",D140="submitted",D140="awarded",D140="declined"),"",IF(OR(D140="researching",D140="LOI"),IF(AND(E140&lt;&gt;"",F140&lt;&gt;""),MIN(E140,F140),IF(E140&lt;&gt;"",E140,IF(F140&lt;&gt;"",F140,""))),IF(F140&lt;&gt;"",F140,"")))</f>
        <v/>
      </c>
      <c r="K140" s="14" t="str">
        <f aca="true">IF(J140="","",J140-TODAY())</f>
        <v/>
      </c>
      <c r="L140" s="15" t="str">
        <f aca="false">IF(OR(C140="",D140=""),"",C140*IFERROR(INDEX(Lists!$B$5:$B$10,MATCH(D140,Lists!$A$5:$A$10,0)),0))</f>
        <v/>
      </c>
      <c r="M140" s="18"/>
      <c r="N140" s="20"/>
      <c r="O140" s="17" t="str">
        <f aca="false">IF(J140="","",J140+ROW()/100000)</f>
        <v/>
      </c>
    </row>
    <row r="141" customFormat="false" ht="15" hidden="false" customHeight="false" outlineLevel="0" collapsed="false">
      <c r="A141" s="18"/>
      <c r="B141" s="18"/>
      <c r="C141" s="19"/>
      <c r="D141" s="20"/>
      <c r="E141" s="21"/>
      <c r="F141" s="21"/>
      <c r="G141" s="21"/>
      <c r="H141" s="20"/>
      <c r="I141" s="19"/>
      <c r="J141" s="13" t="str">
        <f aca="false">IF(OR(D141="",D141="submitted",D141="awarded",D141="declined"),"",IF(OR(D141="researching",D141="LOI"),IF(AND(E141&lt;&gt;"",F141&lt;&gt;""),MIN(E141,F141),IF(E141&lt;&gt;"",E141,IF(F141&lt;&gt;"",F141,""))),IF(F141&lt;&gt;"",F141,"")))</f>
        <v/>
      </c>
      <c r="K141" s="14" t="str">
        <f aca="true">IF(J141="","",J141-TODAY())</f>
        <v/>
      </c>
      <c r="L141" s="15" t="str">
        <f aca="false">IF(OR(C141="",D141=""),"",C141*IFERROR(INDEX(Lists!$B$5:$B$10,MATCH(D141,Lists!$A$5:$A$10,0)),0))</f>
        <v/>
      </c>
      <c r="M141" s="18"/>
      <c r="N141" s="20"/>
      <c r="O141" s="17" t="str">
        <f aca="false">IF(J141="","",J141+ROW()/100000)</f>
        <v/>
      </c>
    </row>
    <row r="142" customFormat="false" ht="15" hidden="false" customHeight="false" outlineLevel="0" collapsed="false">
      <c r="A142" s="18"/>
      <c r="B142" s="18"/>
      <c r="C142" s="19"/>
      <c r="D142" s="20"/>
      <c r="E142" s="21"/>
      <c r="F142" s="21"/>
      <c r="G142" s="21"/>
      <c r="H142" s="20"/>
      <c r="I142" s="19"/>
      <c r="J142" s="13" t="str">
        <f aca="false">IF(OR(D142="",D142="submitted",D142="awarded",D142="declined"),"",IF(OR(D142="researching",D142="LOI"),IF(AND(E142&lt;&gt;"",F142&lt;&gt;""),MIN(E142,F142),IF(E142&lt;&gt;"",E142,IF(F142&lt;&gt;"",F142,""))),IF(F142&lt;&gt;"",F142,"")))</f>
        <v/>
      </c>
      <c r="K142" s="14" t="str">
        <f aca="true">IF(J142="","",J142-TODAY())</f>
        <v/>
      </c>
      <c r="L142" s="15" t="str">
        <f aca="false">IF(OR(C142="",D142=""),"",C142*IFERROR(INDEX(Lists!$B$5:$B$10,MATCH(D142,Lists!$A$5:$A$10,0)),0))</f>
        <v/>
      </c>
      <c r="M142" s="18"/>
      <c r="N142" s="20"/>
      <c r="O142" s="17" t="str">
        <f aca="false">IF(J142="","",J142+ROW()/100000)</f>
        <v/>
      </c>
    </row>
    <row r="143" customFormat="false" ht="15" hidden="false" customHeight="false" outlineLevel="0" collapsed="false">
      <c r="A143" s="18"/>
      <c r="B143" s="18"/>
      <c r="C143" s="19"/>
      <c r="D143" s="20"/>
      <c r="E143" s="21"/>
      <c r="F143" s="21"/>
      <c r="G143" s="21"/>
      <c r="H143" s="20"/>
      <c r="I143" s="19"/>
      <c r="J143" s="13" t="str">
        <f aca="false">IF(OR(D143="",D143="submitted",D143="awarded",D143="declined"),"",IF(OR(D143="researching",D143="LOI"),IF(AND(E143&lt;&gt;"",F143&lt;&gt;""),MIN(E143,F143),IF(E143&lt;&gt;"",E143,IF(F143&lt;&gt;"",F143,""))),IF(F143&lt;&gt;"",F143,"")))</f>
        <v/>
      </c>
      <c r="K143" s="14" t="str">
        <f aca="true">IF(J143="","",J143-TODAY())</f>
        <v/>
      </c>
      <c r="L143" s="15" t="str">
        <f aca="false">IF(OR(C143="",D143=""),"",C143*IFERROR(INDEX(Lists!$B$5:$B$10,MATCH(D143,Lists!$A$5:$A$10,0)),0))</f>
        <v/>
      </c>
      <c r="M143" s="18"/>
      <c r="N143" s="20"/>
      <c r="O143" s="17" t="str">
        <f aca="false">IF(J143="","",J143+ROW()/100000)</f>
        <v/>
      </c>
    </row>
    <row r="144" customFormat="false" ht="15" hidden="false" customHeight="false" outlineLevel="0" collapsed="false">
      <c r="A144" s="18"/>
      <c r="B144" s="18"/>
      <c r="C144" s="19"/>
      <c r="D144" s="20"/>
      <c r="E144" s="21"/>
      <c r="F144" s="21"/>
      <c r="G144" s="21"/>
      <c r="H144" s="20"/>
      <c r="I144" s="19"/>
      <c r="J144" s="13" t="str">
        <f aca="false">IF(OR(D144="",D144="submitted",D144="awarded",D144="declined"),"",IF(OR(D144="researching",D144="LOI"),IF(AND(E144&lt;&gt;"",F144&lt;&gt;""),MIN(E144,F144),IF(E144&lt;&gt;"",E144,IF(F144&lt;&gt;"",F144,""))),IF(F144&lt;&gt;"",F144,"")))</f>
        <v/>
      </c>
      <c r="K144" s="14" t="str">
        <f aca="true">IF(J144="","",J144-TODAY())</f>
        <v/>
      </c>
      <c r="L144" s="15" t="str">
        <f aca="false">IF(OR(C144="",D144=""),"",C144*IFERROR(INDEX(Lists!$B$5:$B$10,MATCH(D144,Lists!$A$5:$A$10,0)),0))</f>
        <v/>
      </c>
      <c r="M144" s="18"/>
      <c r="N144" s="20"/>
      <c r="O144" s="17" t="str">
        <f aca="false">IF(J144="","",J144+ROW()/100000)</f>
        <v/>
      </c>
    </row>
    <row r="145" customFormat="false" ht="15" hidden="false" customHeight="false" outlineLevel="0" collapsed="false">
      <c r="A145" s="18"/>
      <c r="B145" s="18"/>
      <c r="C145" s="19"/>
      <c r="D145" s="20"/>
      <c r="E145" s="21"/>
      <c r="F145" s="21"/>
      <c r="G145" s="21"/>
      <c r="H145" s="20"/>
      <c r="I145" s="19"/>
      <c r="J145" s="13" t="str">
        <f aca="false">IF(OR(D145="",D145="submitted",D145="awarded",D145="declined"),"",IF(OR(D145="researching",D145="LOI"),IF(AND(E145&lt;&gt;"",F145&lt;&gt;""),MIN(E145,F145),IF(E145&lt;&gt;"",E145,IF(F145&lt;&gt;"",F145,""))),IF(F145&lt;&gt;"",F145,"")))</f>
        <v/>
      </c>
      <c r="K145" s="14" t="str">
        <f aca="true">IF(J145="","",J145-TODAY())</f>
        <v/>
      </c>
      <c r="L145" s="15" t="str">
        <f aca="false">IF(OR(C145="",D145=""),"",C145*IFERROR(INDEX(Lists!$B$5:$B$10,MATCH(D145,Lists!$A$5:$A$10,0)),0))</f>
        <v/>
      </c>
      <c r="M145" s="18"/>
      <c r="N145" s="20"/>
      <c r="O145" s="17" t="str">
        <f aca="false">IF(J145="","",J145+ROW()/100000)</f>
        <v/>
      </c>
    </row>
    <row r="146" customFormat="false" ht="15" hidden="false" customHeight="false" outlineLevel="0" collapsed="false">
      <c r="A146" s="18"/>
      <c r="B146" s="18"/>
      <c r="C146" s="19"/>
      <c r="D146" s="20"/>
      <c r="E146" s="21"/>
      <c r="F146" s="21"/>
      <c r="G146" s="21"/>
      <c r="H146" s="20"/>
      <c r="I146" s="19"/>
      <c r="J146" s="13" t="str">
        <f aca="false">IF(OR(D146="",D146="submitted",D146="awarded",D146="declined"),"",IF(OR(D146="researching",D146="LOI"),IF(AND(E146&lt;&gt;"",F146&lt;&gt;""),MIN(E146,F146),IF(E146&lt;&gt;"",E146,IF(F146&lt;&gt;"",F146,""))),IF(F146&lt;&gt;"",F146,"")))</f>
        <v/>
      </c>
      <c r="K146" s="14" t="str">
        <f aca="true">IF(J146="","",J146-TODAY())</f>
        <v/>
      </c>
      <c r="L146" s="15" t="str">
        <f aca="false">IF(OR(C146="",D146=""),"",C146*IFERROR(INDEX(Lists!$B$5:$B$10,MATCH(D146,Lists!$A$5:$A$10,0)),0))</f>
        <v/>
      </c>
      <c r="M146" s="18"/>
      <c r="N146" s="20"/>
      <c r="O146" s="17" t="str">
        <f aca="false">IF(J146="","",J146+ROW()/100000)</f>
        <v/>
      </c>
    </row>
    <row r="147" customFormat="false" ht="15" hidden="false" customHeight="false" outlineLevel="0" collapsed="false">
      <c r="A147" s="18"/>
      <c r="B147" s="18"/>
      <c r="C147" s="19"/>
      <c r="D147" s="20"/>
      <c r="E147" s="21"/>
      <c r="F147" s="21"/>
      <c r="G147" s="21"/>
      <c r="H147" s="20"/>
      <c r="I147" s="19"/>
      <c r="J147" s="13" t="str">
        <f aca="false">IF(OR(D147="",D147="submitted",D147="awarded",D147="declined"),"",IF(OR(D147="researching",D147="LOI"),IF(AND(E147&lt;&gt;"",F147&lt;&gt;""),MIN(E147,F147),IF(E147&lt;&gt;"",E147,IF(F147&lt;&gt;"",F147,""))),IF(F147&lt;&gt;"",F147,"")))</f>
        <v/>
      </c>
      <c r="K147" s="14" t="str">
        <f aca="true">IF(J147="","",J147-TODAY())</f>
        <v/>
      </c>
      <c r="L147" s="15" t="str">
        <f aca="false">IF(OR(C147="",D147=""),"",C147*IFERROR(INDEX(Lists!$B$5:$B$10,MATCH(D147,Lists!$A$5:$A$10,0)),0))</f>
        <v/>
      </c>
      <c r="M147" s="18"/>
      <c r="N147" s="20"/>
      <c r="O147" s="17" t="str">
        <f aca="false">IF(J147="","",J147+ROW()/100000)</f>
        <v/>
      </c>
    </row>
    <row r="148" customFormat="false" ht="15" hidden="false" customHeight="false" outlineLevel="0" collapsed="false">
      <c r="A148" s="18"/>
      <c r="B148" s="18"/>
      <c r="C148" s="19"/>
      <c r="D148" s="20"/>
      <c r="E148" s="21"/>
      <c r="F148" s="21"/>
      <c r="G148" s="21"/>
      <c r="H148" s="20"/>
      <c r="I148" s="19"/>
      <c r="J148" s="13" t="str">
        <f aca="false">IF(OR(D148="",D148="submitted",D148="awarded",D148="declined"),"",IF(OR(D148="researching",D148="LOI"),IF(AND(E148&lt;&gt;"",F148&lt;&gt;""),MIN(E148,F148),IF(E148&lt;&gt;"",E148,IF(F148&lt;&gt;"",F148,""))),IF(F148&lt;&gt;"",F148,"")))</f>
        <v/>
      </c>
      <c r="K148" s="14" t="str">
        <f aca="true">IF(J148="","",J148-TODAY())</f>
        <v/>
      </c>
      <c r="L148" s="15" t="str">
        <f aca="false">IF(OR(C148="",D148=""),"",C148*IFERROR(INDEX(Lists!$B$5:$B$10,MATCH(D148,Lists!$A$5:$A$10,0)),0))</f>
        <v/>
      </c>
      <c r="M148" s="18"/>
      <c r="N148" s="20"/>
      <c r="O148" s="17" t="str">
        <f aca="false">IF(J148="","",J148+ROW()/100000)</f>
        <v/>
      </c>
    </row>
    <row r="149" customFormat="false" ht="15" hidden="false" customHeight="false" outlineLevel="0" collapsed="false">
      <c r="A149" s="18"/>
      <c r="B149" s="18"/>
      <c r="C149" s="19"/>
      <c r="D149" s="20"/>
      <c r="E149" s="21"/>
      <c r="F149" s="21"/>
      <c r="G149" s="21"/>
      <c r="H149" s="20"/>
      <c r="I149" s="19"/>
      <c r="J149" s="13" t="str">
        <f aca="false">IF(OR(D149="",D149="submitted",D149="awarded",D149="declined"),"",IF(OR(D149="researching",D149="LOI"),IF(AND(E149&lt;&gt;"",F149&lt;&gt;""),MIN(E149,F149),IF(E149&lt;&gt;"",E149,IF(F149&lt;&gt;"",F149,""))),IF(F149&lt;&gt;"",F149,"")))</f>
        <v/>
      </c>
      <c r="K149" s="14" t="str">
        <f aca="true">IF(J149="","",J149-TODAY())</f>
        <v/>
      </c>
      <c r="L149" s="15" t="str">
        <f aca="false">IF(OR(C149="",D149=""),"",C149*IFERROR(INDEX(Lists!$B$5:$B$10,MATCH(D149,Lists!$A$5:$A$10,0)),0))</f>
        <v/>
      </c>
      <c r="M149" s="18"/>
      <c r="N149" s="20"/>
      <c r="O149" s="17" t="str">
        <f aca="false">IF(J149="","",J149+ROW()/100000)</f>
        <v/>
      </c>
    </row>
    <row r="150" customFormat="false" ht="15" hidden="false" customHeight="false" outlineLevel="0" collapsed="false">
      <c r="A150" s="18"/>
      <c r="B150" s="18"/>
      <c r="C150" s="19"/>
      <c r="D150" s="20"/>
      <c r="E150" s="21"/>
      <c r="F150" s="21"/>
      <c r="G150" s="21"/>
      <c r="H150" s="20"/>
      <c r="I150" s="19"/>
      <c r="J150" s="13" t="str">
        <f aca="false">IF(OR(D150="",D150="submitted",D150="awarded",D150="declined"),"",IF(OR(D150="researching",D150="LOI"),IF(AND(E150&lt;&gt;"",F150&lt;&gt;""),MIN(E150,F150),IF(E150&lt;&gt;"",E150,IF(F150&lt;&gt;"",F150,""))),IF(F150&lt;&gt;"",F150,"")))</f>
        <v/>
      </c>
      <c r="K150" s="14" t="str">
        <f aca="true">IF(J150="","",J150-TODAY())</f>
        <v/>
      </c>
      <c r="L150" s="15" t="str">
        <f aca="false">IF(OR(C150="",D150=""),"",C150*IFERROR(INDEX(Lists!$B$5:$B$10,MATCH(D150,Lists!$A$5:$A$10,0)),0))</f>
        <v/>
      </c>
      <c r="M150" s="18"/>
      <c r="N150" s="20"/>
      <c r="O150" s="17" t="str">
        <f aca="false">IF(J150="","",J150+ROW()/100000)</f>
        <v/>
      </c>
    </row>
    <row r="151" customFormat="false" ht="15" hidden="false" customHeight="false" outlineLevel="0" collapsed="false">
      <c r="A151" s="18"/>
      <c r="B151" s="18"/>
      <c r="C151" s="19"/>
      <c r="D151" s="20"/>
      <c r="E151" s="21"/>
      <c r="F151" s="21"/>
      <c r="G151" s="21"/>
      <c r="H151" s="20"/>
      <c r="I151" s="19"/>
      <c r="J151" s="13" t="str">
        <f aca="false">IF(OR(D151="",D151="submitted",D151="awarded",D151="declined"),"",IF(OR(D151="researching",D151="LOI"),IF(AND(E151&lt;&gt;"",F151&lt;&gt;""),MIN(E151,F151),IF(E151&lt;&gt;"",E151,IF(F151&lt;&gt;"",F151,""))),IF(F151&lt;&gt;"",F151,"")))</f>
        <v/>
      </c>
      <c r="K151" s="14" t="str">
        <f aca="true">IF(J151="","",J151-TODAY())</f>
        <v/>
      </c>
      <c r="L151" s="15" t="str">
        <f aca="false">IF(OR(C151="",D151=""),"",C151*IFERROR(INDEX(Lists!$B$5:$B$10,MATCH(D151,Lists!$A$5:$A$10,0)),0))</f>
        <v/>
      </c>
      <c r="M151" s="18"/>
      <c r="N151" s="20"/>
      <c r="O151" s="17" t="str">
        <f aca="false">IF(J151="","",J151+ROW()/100000)</f>
        <v/>
      </c>
    </row>
    <row r="152" customFormat="false" ht="15" hidden="false" customHeight="false" outlineLevel="0" collapsed="false">
      <c r="A152" s="18"/>
      <c r="B152" s="18"/>
      <c r="C152" s="19"/>
      <c r="D152" s="20"/>
      <c r="E152" s="21"/>
      <c r="F152" s="21"/>
      <c r="G152" s="21"/>
      <c r="H152" s="20"/>
      <c r="I152" s="19"/>
      <c r="J152" s="13" t="str">
        <f aca="false">IF(OR(D152="",D152="submitted",D152="awarded",D152="declined"),"",IF(OR(D152="researching",D152="LOI"),IF(AND(E152&lt;&gt;"",F152&lt;&gt;""),MIN(E152,F152),IF(E152&lt;&gt;"",E152,IF(F152&lt;&gt;"",F152,""))),IF(F152&lt;&gt;"",F152,"")))</f>
        <v/>
      </c>
      <c r="K152" s="14" t="str">
        <f aca="true">IF(J152="","",J152-TODAY())</f>
        <v/>
      </c>
      <c r="L152" s="15" t="str">
        <f aca="false">IF(OR(C152="",D152=""),"",C152*IFERROR(INDEX(Lists!$B$5:$B$10,MATCH(D152,Lists!$A$5:$A$10,0)),0))</f>
        <v/>
      </c>
      <c r="M152" s="18"/>
      <c r="N152" s="20"/>
      <c r="O152" s="17" t="str">
        <f aca="false">IF(J152="","",J152+ROW()/100000)</f>
        <v/>
      </c>
    </row>
    <row r="153" customFormat="false" ht="15" hidden="false" customHeight="false" outlineLevel="0" collapsed="false">
      <c r="A153" s="18"/>
      <c r="B153" s="18"/>
      <c r="C153" s="19"/>
      <c r="D153" s="20"/>
      <c r="E153" s="21"/>
      <c r="F153" s="21"/>
      <c r="G153" s="21"/>
      <c r="H153" s="20"/>
      <c r="I153" s="19"/>
      <c r="J153" s="13" t="str">
        <f aca="false">IF(OR(D153="",D153="submitted",D153="awarded",D153="declined"),"",IF(OR(D153="researching",D153="LOI"),IF(AND(E153&lt;&gt;"",F153&lt;&gt;""),MIN(E153,F153),IF(E153&lt;&gt;"",E153,IF(F153&lt;&gt;"",F153,""))),IF(F153&lt;&gt;"",F153,"")))</f>
        <v/>
      </c>
      <c r="K153" s="14" t="str">
        <f aca="true">IF(J153="","",J153-TODAY())</f>
        <v/>
      </c>
      <c r="L153" s="15" t="str">
        <f aca="false">IF(OR(C153="",D153=""),"",C153*IFERROR(INDEX(Lists!$B$5:$B$10,MATCH(D153,Lists!$A$5:$A$10,0)),0))</f>
        <v/>
      </c>
      <c r="M153" s="18"/>
      <c r="N153" s="20"/>
      <c r="O153" s="17" t="str">
        <f aca="false">IF(J153="","",J153+ROW()/100000)</f>
        <v/>
      </c>
    </row>
    <row r="154" customFormat="false" ht="15" hidden="false" customHeight="false" outlineLevel="0" collapsed="false">
      <c r="A154" s="18"/>
      <c r="B154" s="18"/>
      <c r="C154" s="19"/>
      <c r="D154" s="20"/>
      <c r="E154" s="21"/>
      <c r="F154" s="21"/>
      <c r="G154" s="21"/>
      <c r="H154" s="20"/>
      <c r="I154" s="19"/>
      <c r="J154" s="13" t="str">
        <f aca="false">IF(OR(D154="",D154="submitted",D154="awarded",D154="declined"),"",IF(OR(D154="researching",D154="LOI"),IF(AND(E154&lt;&gt;"",F154&lt;&gt;""),MIN(E154,F154),IF(E154&lt;&gt;"",E154,IF(F154&lt;&gt;"",F154,""))),IF(F154&lt;&gt;"",F154,"")))</f>
        <v/>
      </c>
      <c r="K154" s="14" t="str">
        <f aca="true">IF(J154="","",J154-TODAY())</f>
        <v/>
      </c>
      <c r="L154" s="15" t="str">
        <f aca="false">IF(OR(C154="",D154=""),"",C154*IFERROR(INDEX(Lists!$B$5:$B$10,MATCH(D154,Lists!$A$5:$A$10,0)),0))</f>
        <v/>
      </c>
      <c r="M154" s="18"/>
      <c r="N154" s="20"/>
      <c r="O154" s="17" t="str">
        <f aca="false">IF(J154="","",J154+ROW()/100000)</f>
        <v/>
      </c>
    </row>
    <row r="155" customFormat="false" ht="15" hidden="false" customHeight="false" outlineLevel="0" collapsed="false">
      <c r="A155" s="18"/>
      <c r="B155" s="18"/>
      <c r="C155" s="19"/>
      <c r="D155" s="20"/>
      <c r="E155" s="21"/>
      <c r="F155" s="21"/>
      <c r="G155" s="21"/>
      <c r="H155" s="20"/>
      <c r="I155" s="19"/>
      <c r="J155" s="13" t="str">
        <f aca="false">IF(OR(D155="",D155="submitted",D155="awarded",D155="declined"),"",IF(OR(D155="researching",D155="LOI"),IF(AND(E155&lt;&gt;"",F155&lt;&gt;""),MIN(E155,F155),IF(E155&lt;&gt;"",E155,IF(F155&lt;&gt;"",F155,""))),IF(F155&lt;&gt;"",F155,"")))</f>
        <v/>
      </c>
      <c r="K155" s="14" t="str">
        <f aca="true">IF(J155="","",J155-TODAY())</f>
        <v/>
      </c>
      <c r="L155" s="15" t="str">
        <f aca="false">IF(OR(C155="",D155=""),"",C155*IFERROR(INDEX(Lists!$B$5:$B$10,MATCH(D155,Lists!$A$5:$A$10,0)),0))</f>
        <v/>
      </c>
      <c r="M155" s="18"/>
      <c r="N155" s="20"/>
      <c r="O155" s="17" t="str">
        <f aca="false">IF(J155="","",J155+ROW()/100000)</f>
        <v/>
      </c>
    </row>
    <row r="156" customFormat="false" ht="15" hidden="false" customHeight="false" outlineLevel="0" collapsed="false">
      <c r="A156" s="18"/>
      <c r="B156" s="18"/>
      <c r="C156" s="19"/>
      <c r="D156" s="20"/>
      <c r="E156" s="21"/>
      <c r="F156" s="21"/>
      <c r="G156" s="21"/>
      <c r="H156" s="20"/>
      <c r="I156" s="19"/>
      <c r="J156" s="13" t="str">
        <f aca="false">IF(OR(D156="",D156="submitted",D156="awarded",D156="declined"),"",IF(OR(D156="researching",D156="LOI"),IF(AND(E156&lt;&gt;"",F156&lt;&gt;""),MIN(E156,F156),IF(E156&lt;&gt;"",E156,IF(F156&lt;&gt;"",F156,""))),IF(F156&lt;&gt;"",F156,"")))</f>
        <v/>
      </c>
      <c r="K156" s="14" t="str">
        <f aca="true">IF(J156="","",J156-TODAY())</f>
        <v/>
      </c>
      <c r="L156" s="15" t="str">
        <f aca="false">IF(OR(C156="",D156=""),"",C156*IFERROR(INDEX(Lists!$B$5:$B$10,MATCH(D156,Lists!$A$5:$A$10,0)),0))</f>
        <v/>
      </c>
      <c r="M156" s="18"/>
      <c r="N156" s="20"/>
      <c r="O156" s="17" t="str">
        <f aca="false">IF(J156="","",J156+ROW()/100000)</f>
        <v/>
      </c>
    </row>
    <row r="157" customFormat="false" ht="15" hidden="false" customHeight="false" outlineLevel="0" collapsed="false">
      <c r="A157" s="18"/>
      <c r="B157" s="18"/>
      <c r="C157" s="19"/>
      <c r="D157" s="20"/>
      <c r="E157" s="21"/>
      <c r="F157" s="21"/>
      <c r="G157" s="21"/>
      <c r="H157" s="20"/>
      <c r="I157" s="19"/>
      <c r="J157" s="13" t="str">
        <f aca="false">IF(OR(D157="",D157="submitted",D157="awarded",D157="declined"),"",IF(OR(D157="researching",D157="LOI"),IF(AND(E157&lt;&gt;"",F157&lt;&gt;""),MIN(E157,F157),IF(E157&lt;&gt;"",E157,IF(F157&lt;&gt;"",F157,""))),IF(F157&lt;&gt;"",F157,"")))</f>
        <v/>
      </c>
      <c r="K157" s="14" t="str">
        <f aca="true">IF(J157="","",J157-TODAY())</f>
        <v/>
      </c>
      <c r="L157" s="15" t="str">
        <f aca="false">IF(OR(C157="",D157=""),"",C157*IFERROR(INDEX(Lists!$B$5:$B$10,MATCH(D157,Lists!$A$5:$A$10,0)),0))</f>
        <v/>
      </c>
      <c r="M157" s="18"/>
      <c r="N157" s="20"/>
      <c r="O157" s="17" t="str">
        <f aca="false">IF(J157="","",J157+ROW()/100000)</f>
        <v/>
      </c>
    </row>
    <row r="158" customFormat="false" ht="15" hidden="false" customHeight="false" outlineLevel="0" collapsed="false">
      <c r="A158" s="18"/>
      <c r="B158" s="18"/>
      <c r="C158" s="19"/>
      <c r="D158" s="20"/>
      <c r="E158" s="21"/>
      <c r="F158" s="21"/>
      <c r="G158" s="21"/>
      <c r="H158" s="20"/>
      <c r="I158" s="19"/>
      <c r="J158" s="13" t="str">
        <f aca="false">IF(OR(D158="",D158="submitted",D158="awarded",D158="declined"),"",IF(OR(D158="researching",D158="LOI"),IF(AND(E158&lt;&gt;"",F158&lt;&gt;""),MIN(E158,F158),IF(E158&lt;&gt;"",E158,IF(F158&lt;&gt;"",F158,""))),IF(F158&lt;&gt;"",F158,"")))</f>
        <v/>
      </c>
      <c r="K158" s="14" t="str">
        <f aca="true">IF(J158="","",J158-TODAY())</f>
        <v/>
      </c>
      <c r="L158" s="15" t="str">
        <f aca="false">IF(OR(C158="",D158=""),"",C158*IFERROR(INDEX(Lists!$B$5:$B$10,MATCH(D158,Lists!$A$5:$A$10,0)),0))</f>
        <v/>
      </c>
      <c r="M158" s="18"/>
      <c r="N158" s="20"/>
      <c r="O158" s="17" t="str">
        <f aca="false">IF(J158="","",J158+ROW()/100000)</f>
        <v/>
      </c>
    </row>
    <row r="159" customFormat="false" ht="15" hidden="false" customHeight="false" outlineLevel="0" collapsed="false">
      <c r="A159" s="18"/>
      <c r="B159" s="18"/>
      <c r="C159" s="19"/>
      <c r="D159" s="20"/>
      <c r="E159" s="21"/>
      <c r="F159" s="21"/>
      <c r="G159" s="21"/>
      <c r="H159" s="20"/>
      <c r="I159" s="19"/>
      <c r="J159" s="13" t="str">
        <f aca="false">IF(OR(D159="",D159="submitted",D159="awarded",D159="declined"),"",IF(OR(D159="researching",D159="LOI"),IF(AND(E159&lt;&gt;"",F159&lt;&gt;""),MIN(E159,F159),IF(E159&lt;&gt;"",E159,IF(F159&lt;&gt;"",F159,""))),IF(F159&lt;&gt;"",F159,"")))</f>
        <v/>
      </c>
      <c r="K159" s="14" t="str">
        <f aca="true">IF(J159="","",J159-TODAY())</f>
        <v/>
      </c>
      <c r="L159" s="15" t="str">
        <f aca="false">IF(OR(C159="",D159=""),"",C159*IFERROR(INDEX(Lists!$B$5:$B$10,MATCH(D159,Lists!$A$5:$A$10,0)),0))</f>
        <v/>
      </c>
      <c r="M159" s="18"/>
      <c r="N159" s="20"/>
      <c r="O159" s="17" t="str">
        <f aca="false">IF(J159="","",J159+ROW()/100000)</f>
        <v/>
      </c>
    </row>
    <row r="160" customFormat="false" ht="15" hidden="false" customHeight="false" outlineLevel="0" collapsed="false">
      <c r="A160" s="18"/>
      <c r="B160" s="18"/>
      <c r="C160" s="19"/>
      <c r="D160" s="20"/>
      <c r="E160" s="21"/>
      <c r="F160" s="21"/>
      <c r="G160" s="21"/>
      <c r="H160" s="20"/>
      <c r="I160" s="19"/>
      <c r="J160" s="13" t="str">
        <f aca="false">IF(OR(D160="",D160="submitted",D160="awarded",D160="declined"),"",IF(OR(D160="researching",D160="LOI"),IF(AND(E160&lt;&gt;"",F160&lt;&gt;""),MIN(E160,F160),IF(E160&lt;&gt;"",E160,IF(F160&lt;&gt;"",F160,""))),IF(F160&lt;&gt;"",F160,"")))</f>
        <v/>
      </c>
      <c r="K160" s="14" t="str">
        <f aca="true">IF(J160="","",J160-TODAY())</f>
        <v/>
      </c>
      <c r="L160" s="15" t="str">
        <f aca="false">IF(OR(C160="",D160=""),"",C160*IFERROR(INDEX(Lists!$B$5:$B$10,MATCH(D160,Lists!$A$5:$A$10,0)),0))</f>
        <v/>
      </c>
      <c r="M160" s="18"/>
      <c r="N160" s="20"/>
      <c r="O160" s="17" t="str">
        <f aca="false">IF(J160="","",J160+ROW()/100000)</f>
        <v/>
      </c>
    </row>
    <row r="161" customFormat="false" ht="15" hidden="false" customHeight="false" outlineLevel="0" collapsed="false">
      <c r="A161" s="18"/>
      <c r="B161" s="18"/>
      <c r="C161" s="19"/>
      <c r="D161" s="20"/>
      <c r="E161" s="21"/>
      <c r="F161" s="21"/>
      <c r="G161" s="21"/>
      <c r="H161" s="20"/>
      <c r="I161" s="19"/>
      <c r="J161" s="13" t="str">
        <f aca="false">IF(OR(D161="",D161="submitted",D161="awarded",D161="declined"),"",IF(OR(D161="researching",D161="LOI"),IF(AND(E161&lt;&gt;"",F161&lt;&gt;""),MIN(E161,F161),IF(E161&lt;&gt;"",E161,IF(F161&lt;&gt;"",F161,""))),IF(F161&lt;&gt;"",F161,"")))</f>
        <v/>
      </c>
      <c r="K161" s="14" t="str">
        <f aca="true">IF(J161="","",J161-TODAY())</f>
        <v/>
      </c>
      <c r="L161" s="15" t="str">
        <f aca="false">IF(OR(C161="",D161=""),"",C161*IFERROR(INDEX(Lists!$B$5:$B$10,MATCH(D161,Lists!$A$5:$A$10,0)),0))</f>
        <v/>
      </c>
      <c r="M161" s="18"/>
      <c r="N161" s="20"/>
      <c r="O161" s="17" t="str">
        <f aca="false">IF(J161="","",J161+ROW()/100000)</f>
        <v/>
      </c>
    </row>
    <row r="162" customFormat="false" ht="15" hidden="false" customHeight="false" outlineLevel="0" collapsed="false">
      <c r="A162" s="18"/>
      <c r="B162" s="18"/>
      <c r="C162" s="19"/>
      <c r="D162" s="20"/>
      <c r="E162" s="21"/>
      <c r="F162" s="21"/>
      <c r="G162" s="21"/>
      <c r="H162" s="20"/>
      <c r="I162" s="19"/>
      <c r="J162" s="13" t="str">
        <f aca="false">IF(OR(D162="",D162="submitted",D162="awarded",D162="declined"),"",IF(OR(D162="researching",D162="LOI"),IF(AND(E162&lt;&gt;"",F162&lt;&gt;""),MIN(E162,F162),IF(E162&lt;&gt;"",E162,IF(F162&lt;&gt;"",F162,""))),IF(F162&lt;&gt;"",F162,"")))</f>
        <v/>
      </c>
      <c r="K162" s="14" t="str">
        <f aca="true">IF(J162="","",J162-TODAY())</f>
        <v/>
      </c>
      <c r="L162" s="15" t="str">
        <f aca="false">IF(OR(C162="",D162=""),"",C162*IFERROR(INDEX(Lists!$B$5:$B$10,MATCH(D162,Lists!$A$5:$A$10,0)),0))</f>
        <v/>
      </c>
      <c r="M162" s="18"/>
      <c r="N162" s="20"/>
      <c r="O162" s="17" t="str">
        <f aca="false">IF(J162="","",J162+ROW()/100000)</f>
        <v/>
      </c>
    </row>
    <row r="163" customFormat="false" ht="15" hidden="false" customHeight="false" outlineLevel="0" collapsed="false">
      <c r="A163" s="18"/>
      <c r="B163" s="18"/>
      <c r="C163" s="19"/>
      <c r="D163" s="20"/>
      <c r="E163" s="21"/>
      <c r="F163" s="21"/>
      <c r="G163" s="21"/>
      <c r="H163" s="20"/>
      <c r="I163" s="19"/>
      <c r="J163" s="13" t="str">
        <f aca="false">IF(OR(D163="",D163="submitted",D163="awarded",D163="declined"),"",IF(OR(D163="researching",D163="LOI"),IF(AND(E163&lt;&gt;"",F163&lt;&gt;""),MIN(E163,F163),IF(E163&lt;&gt;"",E163,IF(F163&lt;&gt;"",F163,""))),IF(F163&lt;&gt;"",F163,"")))</f>
        <v/>
      </c>
      <c r="K163" s="14" t="str">
        <f aca="true">IF(J163="","",J163-TODAY())</f>
        <v/>
      </c>
      <c r="L163" s="15" t="str">
        <f aca="false">IF(OR(C163="",D163=""),"",C163*IFERROR(INDEX(Lists!$B$5:$B$10,MATCH(D163,Lists!$A$5:$A$10,0)),0))</f>
        <v/>
      </c>
      <c r="M163" s="18"/>
      <c r="N163" s="20"/>
      <c r="O163" s="17" t="str">
        <f aca="false">IF(J163="","",J163+ROW()/100000)</f>
        <v/>
      </c>
    </row>
    <row r="164" customFormat="false" ht="15" hidden="false" customHeight="false" outlineLevel="0" collapsed="false">
      <c r="A164" s="18"/>
      <c r="B164" s="18"/>
      <c r="C164" s="19"/>
      <c r="D164" s="20"/>
      <c r="E164" s="21"/>
      <c r="F164" s="21"/>
      <c r="G164" s="21"/>
      <c r="H164" s="20"/>
      <c r="I164" s="19"/>
      <c r="J164" s="13" t="str">
        <f aca="false">IF(OR(D164="",D164="submitted",D164="awarded",D164="declined"),"",IF(OR(D164="researching",D164="LOI"),IF(AND(E164&lt;&gt;"",F164&lt;&gt;""),MIN(E164,F164),IF(E164&lt;&gt;"",E164,IF(F164&lt;&gt;"",F164,""))),IF(F164&lt;&gt;"",F164,"")))</f>
        <v/>
      </c>
      <c r="K164" s="14" t="str">
        <f aca="true">IF(J164="","",J164-TODAY())</f>
        <v/>
      </c>
      <c r="L164" s="15" t="str">
        <f aca="false">IF(OR(C164="",D164=""),"",C164*IFERROR(INDEX(Lists!$B$5:$B$10,MATCH(D164,Lists!$A$5:$A$10,0)),0))</f>
        <v/>
      </c>
      <c r="M164" s="18"/>
      <c r="N164" s="20"/>
      <c r="O164" s="17" t="str">
        <f aca="false">IF(J164="","",J164+ROW()/100000)</f>
        <v/>
      </c>
    </row>
    <row r="165" customFormat="false" ht="15" hidden="false" customHeight="false" outlineLevel="0" collapsed="false">
      <c r="A165" s="18"/>
      <c r="B165" s="18"/>
      <c r="C165" s="19"/>
      <c r="D165" s="20"/>
      <c r="E165" s="21"/>
      <c r="F165" s="21"/>
      <c r="G165" s="21"/>
      <c r="H165" s="20"/>
      <c r="I165" s="19"/>
      <c r="J165" s="13" t="str">
        <f aca="false">IF(OR(D165="",D165="submitted",D165="awarded",D165="declined"),"",IF(OR(D165="researching",D165="LOI"),IF(AND(E165&lt;&gt;"",F165&lt;&gt;""),MIN(E165,F165),IF(E165&lt;&gt;"",E165,IF(F165&lt;&gt;"",F165,""))),IF(F165&lt;&gt;"",F165,"")))</f>
        <v/>
      </c>
      <c r="K165" s="14" t="str">
        <f aca="true">IF(J165="","",J165-TODAY())</f>
        <v/>
      </c>
      <c r="L165" s="15" t="str">
        <f aca="false">IF(OR(C165="",D165=""),"",C165*IFERROR(INDEX(Lists!$B$5:$B$10,MATCH(D165,Lists!$A$5:$A$10,0)),0))</f>
        <v/>
      </c>
      <c r="M165" s="18"/>
      <c r="N165" s="20"/>
      <c r="O165" s="17" t="str">
        <f aca="false">IF(J165="","",J165+ROW()/100000)</f>
        <v/>
      </c>
    </row>
    <row r="166" customFormat="false" ht="15" hidden="false" customHeight="false" outlineLevel="0" collapsed="false">
      <c r="A166" s="18"/>
      <c r="B166" s="18"/>
      <c r="C166" s="19"/>
      <c r="D166" s="20"/>
      <c r="E166" s="21"/>
      <c r="F166" s="21"/>
      <c r="G166" s="21"/>
      <c r="H166" s="20"/>
      <c r="I166" s="19"/>
      <c r="J166" s="13" t="str">
        <f aca="false">IF(OR(D166="",D166="submitted",D166="awarded",D166="declined"),"",IF(OR(D166="researching",D166="LOI"),IF(AND(E166&lt;&gt;"",F166&lt;&gt;""),MIN(E166,F166),IF(E166&lt;&gt;"",E166,IF(F166&lt;&gt;"",F166,""))),IF(F166&lt;&gt;"",F166,"")))</f>
        <v/>
      </c>
      <c r="K166" s="14" t="str">
        <f aca="true">IF(J166="","",J166-TODAY())</f>
        <v/>
      </c>
      <c r="L166" s="15" t="str">
        <f aca="false">IF(OR(C166="",D166=""),"",C166*IFERROR(INDEX(Lists!$B$5:$B$10,MATCH(D166,Lists!$A$5:$A$10,0)),0))</f>
        <v/>
      </c>
      <c r="M166" s="18"/>
      <c r="N166" s="20"/>
      <c r="O166" s="17" t="str">
        <f aca="false">IF(J166="","",J166+ROW()/100000)</f>
        <v/>
      </c>
    </row>
    <row r="167" customFormat="false" ht="15" hidden="false" customHeight="false" outlineLevel="0" collapsed="false">
      <c r="A167" s="18"/>
      <c r="B167" s="18"/>
      <c r="C167" s="19"/>
      <c r="D167" s="20"/>
      <c r="E167" s="21"/>
      <c r="F167" s="21"/>
      <c r="G167" s="21"/>
      <c r="H167" s="20"/>
      <c r="I167" s="19"/>
      <c r="J167" s="13" t="str">
        <f aca="false">IF(OR(D167="",D167="submitted",D167="awarded",D167="declined"),"",IF(OR(D167="researching",D167="LOI"),IF(AND(E167&lt;&gt;"",F167&lt;&gt;""),MIN(E167,F167),IF(E167&lt;&gt;"",E167,IF(F167&lt;&gt;"",F167,""))),IF(F167&lt;&gt;"",F167,"")))</f>
        <v/>
      </c>
      <c r="K167" s="14" t="str">
        <f aca="true">IF(J167="","",J167-TODAY())</f>
        <v/>
      </c>
      <c r="L167" s="15" t="str">
        <f aca="false">IF(OR(C167="",D167=""),"",C167*IFERROR(INDEX(Lists!$B$5:$B$10,MATCH(D167,Lists!$A$5:$A$10,0)),0))</f>
        <v/>
      </c>
      <c r="M167" s="18"/>
      <c r="N167" s="20"/>
      <c r="O167" s="17" t="str">
        <f aca="false">IF(J167="","",J167+ROW()/100000)</f>
        <v/>
      </c>
    </row>
    <row r="168" customFormat="false" ht="15" hidden="false" customHeight="false" outlineLevel="0" collapsed="false">
      <c r="A168" s="18"/>
      <c r="B168" s="18"/>
      <c r="C168" s="19"/>
      <c r="D168" s="20"/>
      <c r="E168" s="21"/>
      <c r="F168" s="21"/>
      <c r="G168" s="21"/>
      <c r="H168" s="20"/>
      <c r="I168" s="19"/>
      <c r="J168" s="13" t="str">
        <f aca="false">IF(OR(D168="",D168="submitted",D168="awarded",D168="declined"),"",IF(OR(D168="researching",D168="LOI"),IF(AND(E168&lt;&gt;"",F168&lt;&gt;""),MIN(E168,F168),IF(E168&lt;&gt;"",E168,IF(F168&lt;&gt;"",F168,""))),IF(F168&lt;&gt;"",F168,"")))</f>
        <v/>
      </c>
      <c r="K168" s="14" t="str">
        <f aca="true">IF(J168="","",J168-TODAY())</f>
        <v/>
      </c>
      <c r="L168" s="15" t="str">
        <f aca="false">IF(OR(C168="",D168=""),"",C168*IFERROR(INDEX(Lists!$B$5:$B$10,MATCH(D168,Lists!$A$5:$A$10,0)),0))</f>
        <v/>
      </c>
      <c r="M168" s="18"/>
      <c r="N168" s="20"/>
      <c r="O168" s="17" t="str">
        <f aca="false">IF(J168="","",J168+ROW()/100000)</f>
        <v/>
      </c>
    </row>
    <row r="169" customFormat="false" ht="15" hidden="false" customHeight="false" outlineLevel="0" collapsed="false">
      <c r="A169" s="18"/>
      <c r="B169" s="18"/>
      <c r="C169" s="19"/>
      <c r="D169" s="20"/>
      <c r="E169" s="21"/>
      <c r="F169" s="21"/>
      <c r="G169" s="21"/>
      <c r="H169" s="20"/>
      <c r="I169" s="19"/>
      <c r="J169" s="13" t="str">
        <f aca="false">IF(OR(D169="",D169="submitted",D169="awarded",D169="declined"),"",IF(OR(D169="researching",D169="LOI"),IF(AND(E169&lt;&gt;"",F169&lt;&gt;""),MIN(E169,F169),IF(E169&lt;&gt;"",E169,IF(F169&lt;&gt;"",F169,""))),IF(F169&lt;&gt;"",F169,"")))</f>
        <v/>
      </c>
      <c r="K169" s="14" t="str">
        <f aca="true">IF(J169="","",J169-TODAY())</f>
        <v/>
      </c>
      <c r="L169" s="15" t="str">
        <f aca="false">IF(OR(C169="",D169=""),"",C169*IFERROR(INDEX(Lists!$B$5:$B$10,MATCH(D169,Lists!$A$5:$A$10,0)),0))</f>
        <v/>
      </c>
      <c r="M169" s="18"/>
      <c r="N169" s="20"/>
      <c r="O169" s="17" t="str">
        <f aca="false">IF(J169="","",J169+ROW()/100000)</f>
        <v/>
      </c>
    </row>
    <row r="170" customFormat="false" ht="15" hidden="false" customHeight="false" outlineLevel="0" collapsed="false">
      <c r="A170" s="18"/>
      <c r="B170" s="18"/>
      <c r="C170" s="19"/>
      <c r="D170" s="20"/>
      <c r="E170" s="21"/>
      <c r="F170" s="21"/>
      <c r="G170" s="21"/>
      <c r="H170" s="20"/>
      <c r="I170" s="19"/>
      <c r="J170" s="13" t="str">
        <f aca="false">IF(OR(D170="",D170="submitted",D170="awarded",D170="declined"),"",IF(OR(D170="researching",D170="LOI"),IF(AND(E170&lt;&gt;"",F170&lt;&gt;""),MIN(E170,F170),IF(E170&lt;&gt;"",E170,IF(F170&lt;&gt;"",F170,""))),IF(F170&lt;&gt;"",F170,"")))</f>
        <v/>
      </c>
      <c r="K170" s="14" t="str">
        <f aca="true">IF(J170="","",J170-TODAY())</f>
        <v/>
      </c>
      <c r="L170" s="15" t="str">
        <f aca="false">IF(OR(C170="",D170=""),"",C170*IFERROR(INDEX(Lists!$B$5:$B$10,MATCH(D170,Lists!$A$5:$A$10,0)),0))</f>
        <v/>
      </c>
      <c r="M170" s="18"/>
      <c r="N170" s="20"/>
      <c r="O170" s="17" t="str">
        <f aca="false">IF(J170="","",J170+ROW()/100000)</f>
        <v/>
      </c>
    </row>
    <row r="171" customFormat="false" ht="15" hidden="false" customHeight="false" outlineLevel="0" collapsed="false">
      <c r="A171" s="18"/>
      <c r="B171" s="18"/>
      <c r="C171" s="19"/>
      <c r="D171" s="20"/>
      <c r="E171" s="21"/>
      <c r="F171" s="21"/>
      <c r="G171" s="21"/>
      <c r="H171" s="20"/>
      <c r="I171" s="19"/>
      <c r="J171" s="13" t="str">
        <f aca="false">IF(OR(D171="",D171="submitted",D171="awarded",D171="declined"),"",IF(OR(D171="researching",D171="LOI"),IF(AND(E171&lt;&gt;"",F171&lt;&gt;""),MIN(E171,F171),IF(E171&lt;&gt;"",E171,IF(F171&lt;&gt;"",F171,""))),IF(F171&lt;&gt;"",F171,"")))</f>
        <v/>
      </c>
      <c r="K171" s="14" t="str">
        <f aca="true">IF(J171="","",J171-TODAY())</f>
        <v/>
      </c>
      <c r="L171" s="15" t="str">
        <f aca="false">IF(OR(C171="",D171=""),"",C171*IFERROR(INDEX(Lists!$B$5:$B$10,MATCH(D171,Lists!$A$5:$A$10,0)),0))</f>
        <v/>
      </c>
      <c r="M171" s="18"/>
      <c r="N171" s="20"/>
      <c r="O171" s="17" t="str">
        <f aca="false">IF(J171="","",J171+ROW()/100000)</f>
        <v/>
      </c>
    </row>
    <row r="172" customFormat="false" ht="15" hidden="false" customHeight="false" outlineLevel="0" collapsed="false">
      <c r="A172" s="18"/>
      <c r="B172" s="18"/>
      <c r="C172" s="19"/>
      <c r="D172" s="20"/>
      <c r="E172" s="21"/>
      <c r="F172" s="21"/>
      <c r="G172" s="21"/>
      <c r="H172" s="20"/>
      <c r="I172" s="19"/>
      <c r="J172" s="13" t="str">
        <f aca="false">IF(OR(D172="",D172="submitted",D172="awarded",D172="declined"),"",IF(OR(D172="researching",D172="LOI"),IF(AND(E172&lt;&gt;"",F172&lt;&gt;""),MIN(E172,F172),IF(E172&lt;&gt;"",E172,IF(F172&lt;&gt;"",F172,""))),IF(F172&lt;&gt;"",F172,"")))</f>
        <v/>
      </c>
      <c r="K172" s="14" t="str">
        <f aca="true">IF(J172="","",J172-TODAY())</f>
        <v/>
      </c>
      <c r="L172" s="15" t="str">
        <f aca="false">IF(OR(C172="",D172=""),"",C172*IFERROR(INDEX(Lists!$B$5:$B$10,MATCH(D172,Lists!$A$5:$A$10,0)),0))</f>
        <v/>
      </c>
      <c r="M172" s="18"/>
      <c r="N172" s="20"/>
      <c r="O172" s="17" t="str">
        <f aca="false">IF(J172="","",J172+ROW()/100000)</f>
        <v/>
      </c>
    </row>
    <row r="173" customFormat="false" ht="15" hidden="false" customHeight="false" outlineLevel="0" collapsed="false">
      <c r="A173" s="18"/>
      <c r="B173" s="18"/>
      <c r="C173" s="19"/>
      <c r="D173" s="20"/>
      <c r="E173" s="21"/>
      <c r="F173" s="21"/>
      <c r="G173" s="21"/>
      <c r="H173" s="20"/>
      <c r="I173" s="19"/>
      <c r="J173" s="13" t="str">
        <f aca="false">IF(OR(D173="",D173="submitted",D173="awarded",D173="declined"),"",IF(OR(D173="researching",D173="LOI"),IF(AND(E173&lt;&gt;"",F173&lt;&gt;""),MIN(E173,F173),IF(E173&lt;&gt;"",E173,IF(F173&lt;&gt;"",F173,""))),IF(F173&lt;&gt;"",F173,"")))</f>
        <v/>
      </c>
      <c r="K173" s="14" t="str">
        <f aca="true">IF(J173="","",J173-TODAY())</f>
        <v/>
      </c>
      <c r="L173" s="15" t="str">
        <f aca="false">IF(OR(C173="",D173=""),"",C173*IFERROR(INDEX(Lists!$B$5:$B$10,MATCH(D173,Lists!$A$5:$A$10,0)),0))</f>
        <v/>
      </c>
      <c r="M173" s="18"/>
      <c r="N173" s="20"/>
      <c r="O173" s="17" t="str">
        <f aca="false">IF(J173="","",J173+ROW()/100000)</f>
        <v/>
      </c>
    </row>
    <row r="174" customFormat="false" ht="15" hidden="false" customHeight="false" outlineLevel="0" collapsed="false">
      <c r="A174" s="18"/>
      <c r="B174" s="18"/>
      <c r="C174" s="19"/>
      <c r="D174" s="20"/>
      <c r="E174" s="21"/>
      <c r="F174" s="21"/>
      <c r="G174" s="21"/>
      <c r="H174" s="20"/>
      <c r="I174" s="19"/>
      <c r="J174" s="13" t="str">
        <f aca="false">IF(OR(D174="",D174="submitted",D174="awarded",D174="declined"),"",IF(OR(D174="researching",D174="LOI"),IF(AND(E174&lt;&gt;"",F174&lt;&gt;""),MIN(E174,F174),IF(E174&lt;&gt;"",E174,IF(F174&lt;&gt;"",F174,""))),IF(F174&lt;&gt;"",F174,"")))</f>
        <v/>
      </c>
      <c r="K174" s="14" t="str">
        <f aca="true">IF(J174="","",J174-TODAY())</f>
        <v/>
      </c>
      <c r="L174" s="15" t="str">
        <f aca="false">IF(OR(C174="",D174=""),"",C174*IFERROR(INDEX(Lists!$B$5:$B$10,MATCH(D174,Lists!$A$5:$A$10,0)),0))</f>
        <v/>
      </c>
      <c r="M174" s="18"/>
      <c r="N174" s="20"/>
      <c r="O174" s="17" t="str">
        <f aca="false">IF(J174="","",J174+ROW()/100000)</f>
        <v/>
      </c>
    </row>
    <row r="175" customFormat="false" ht="15" hidden="false" customHeight="false" outlineLevel="0" collapsed="false">
      <c r="A175" s="18"/>
      <c r="B175" s="18"/>
      <c r="C175" s="19"/>
      <c r="D175" s="20"/>
      <c r="E175" s="21"/>
      <c r="F175" s="21"/>
      <c r="G175" s="21"/>
      <c r="H175" s="20"/>
      <c r="I175" s="19"/>
      <c r="J175" s="13" t="str">
        <f aca="false">IF(OR(D175="",D175="submitted",D175="awarded",D175="declined"),"",IF(OR(D175="researching",D175="LOI"),IF(AND(E175&lt;&gt;"",F175&lt;&gt;""),MIN(E175,F175),IF(E175&lt;&gt;"",E175,IF(F175&lt;&gt;"",F175,""))),IF(F175&lt;&gt;"",F175,"")))</f>
        <v/>
      </c>
      <c r="K175" s="14" t="str">
        <f aca="true">IF(J175="","",J175-TODAY())</f>
        <v/>
      </c>
      <c r="L175" s="15" t="str">
        <f aca="false">IF(OR(C175="",D175=""),"",C175*IFERROR(INDEX(Lists!$B$5:$B$10,MATCH(D175,Lists!$A$5:$A$10,0)),0))</f>
        <v/>
      </c>
      <c r="M175" s="18"/>
      <c r="N175" s="20"/>
      <c r="O175" s="17" t="str">
        <f aca="false">IF(J175="","",J175+ROW()/100000)</f>
        <v/>
      </c>
    </row>
    <row r="176" customFormat="false" ht="15" hidden="false" customHeight="false" outlineLevel="0" collapsed="false">
      <c r="A176" s="18"/>
      <c r="B176" s="18"/>
      <c r="C176" s="19"/>
      <c r="D176" s="20"/>
      <c r="E176" s="21"/>
      <c r="F176" s="21"/>
      <c r="G176" s="21"/>
      <c r="H176" s="20"/>
      <c r="I176" s="19"/>
      <c r="J176" s="13" t="str">
        <f aca="false">IF(OR(D176="",D176="submitted",D176="awarded",D176="declined"),"",IF(OR(D176="researching",D176="LOI"),IF(AND(E176&lt;&gt;"",F176&lt;&gt;""),MIN(E176,F176),IF(E176&lt;&gt;"",E176,IF(F176&lt;&gt;"",F176,""))),IF(F176&lt;&gt;"",F176,"")))</f>
        <v/>
      </c>
      <c r="K176" s="14" t="str">
        <f aca="true">IF(J176="","",J176-TODAY())</f>
        <v/>
      </c>
      <c r="L176" s="15" t="str">
        <f aca="false">IF(OR(C176="",D176=""),"",C176*IFERROR(INDEX(Lists!$B$5:$B$10,MATCH(D176,Lists!$A$5:$A$10,0)),0))</f>
        <v/>
      </c>
      <c r="M176" s="18"/>
      <c r="N176" s="20"/>
      <c r="O176" s="17" t="str">
        <f aca="false">IF(J176="","",J176+ROW()/100000)</f>
        <v/>
      </c>
    </row>
    <row r="177" customFormat="false" ht="15" hidden="false" customHeight="false" outlineLevel="0" collapsed="false">
      <c r="A177" s="18"/>
      <c r="B177" s="18"/>
      <c r="C177" s="19"/>
      <c r="D177" s="20"/>
      <c r="E177" s="21"/>
      <c r="F177" s="21"/>
      <c r="G177" s="21"/>
      <c r="H177" s="20"/>
      <c r="I177" s="19"/>
      <c r="J177" s="13" t="str">
        <f aca="false">IF(OR(D177="",D177="submitted",D177="awarded",D177="declined"),"",IF(OR(D177="researching",D177="LOI"),IF(AND(E177&lt;&gt;"",F177&lt;&gt;""),MIN(E177,F177),IF(E177&lt;&gt;"",E177,IF(F177&lt;&gt;"",F177,""))),IF(F177&lt;&gt;"",F177,"")))</f>
        <v/>
      </c>
      <c r="K177" s="14" t="str">
        <f aca="true">IF(J177="","",J177-TODAY())</f>
        <v/>
      </c>
      <c r="L177" s="15" t="str">
        <f aca="false">IF(OR(C177="",D177=""),"",C177*IFERROR(INDEX(Lists!$B$5:$B$10,MATCH(D177,Lists!$A$5:$A$10,0)),0))</f>
        <v/>
      </c>
      <c r="M177" s="18"/>
      <c r="N177" s="20"/>
      <c r="O177" s="17" t="str">
        <f aca="false">IF(J177="","",J177+ROW()/100000)</f>
        <v/>
      </c>
    </row>
    <row r="178" customFormat="false" ht="15" hidden="false" customHeight="false" outlineLevel="0" collapsed="false">
      <c r="A178" s="18"/>
      <c r="B178" s="18"/>
      <c r="C178" s="19"/>
      <c r="D178" s="20"/>
      <c r="E178" s="21"/>
      <c r="F178" s="21"/>
      <c r="G178" s="21"/>
      <c r="H178" s="20"/>
      <c r="I178" s="19"/>
      <c r="J178" s="13" t="str">
        <f aca="false">IF(OR(D178="",D178="submitted",D178="awarded",D178="declined"),"",IF(OR(D178="researching",D178="LOI"),IF(AND(E178&lt;&gt;"",F178&lt;&gt;""),MIN(E178,F178),IF(E178&lt;&gt;"",E178,IF(F178&lt;&gt;"",F178,""))),IF(F178&lt;&gt;"",F178,"")))</f>
        <v/>
      </c>
      <c r="K178" s="14" t="str">
        <f aca="true">IF(J178="","",J178-TODAY())</f>
        <v/>
      </c>
      <c r="L178" s="15" t="str">
        <f aca="false">IF(OR(C178="",D178=""),"",C178*IFERROR(INDEX(Lists!$B$5:$B$10,MATCH(D178,Lists!$A$5:$A$10,0)),0))</f>
        <v/>
      </c>
      <c r="M178" s="18"/>
      <c r="N178" s="20"/>
      <c r="O178" s="17" t="str">
        <f aca="false">IF(J178="","",J178+ROW()/100000)</f>
        <v/>
      </c>
    </row>
    <row r="179" customFormat="false" ht="15" hidden="false" customHeight="false" outlineLevel="0" collapsed="false">
      <c r="A179" s="18"/>
      <c r="B179" s="18"/>
      <c r="C179" s="19"/>
      <c r="D179" s="20"/>
      <c r="E179" s="21"/>
      <c r="F179" s="21"/>
      <c r="G179" s="21"/>
      <c r="H179" s="20"/>
      <c r="I179" s="19"/>
      <c r="J179" s="13" t="str">
        <f aca="false">IF(OR(D179="",D179="submitted",D179="awarded",D179="declined"),"",IF(OR(D179="researching",D179="LOI"),IF(AND(E179&lt;&gt;"",F179&lt;&gt;""),MIN(E179,F179),IF(E179&lt;&gt;"",E179,IF(F179&lt;&gt;"",F179,""))),IF(F179&lt;&gt;"",F179,"")))</f>
        <v/>
      </c>
      <c r="K179" s="14" t="str">
        <f aca="true">IF(J179="","",J179-TODAY())</f>
        <v/>
      </c>
      <c r="L179" s="15" t="str">
        <f aca="false">IF(OR(C179="",D179=""),"",C179*IFERROR(INDEX(Lists!$B$5:$B$10,MATCH(D179,Lists!$A$5:$A$10,0)),0))</f>
        <v/>
      </c>
      <c r="M179" s="18"/>
      <c r="N179" s="20"/>
      <c r="O179" s="17" t="str">
        <f aca="false">IF(J179="","",J179+ROW()/100000)</f>
        <v/>
      </c>
    </row>
    <row r="180" customFormat="false" ht="15" hidden="false" customHeight="false" outlineLevel="0" collapsed="false">
      <c r="A180" s="18"/>
      <c r="B180" s="18"/>
      <c r="C180" s="19"/>
      <c r="D180" s="20"/>
      <c r="E180" s="21"/>
      <c r="F180" s="21"/>
      <c r="G180" s="21"/>
      <c r="H180" s="20"/>
      <c r="I180" s="19"/>
      <c r="J180" s="13" t="str">
        <f aca="false">IF(OR(D180="",D180="submitted",D180="awarded",D180="declined"),"",IF(OR(D180="researching",D180="LOI"),IF(AND(E180&lt;&gt;"",F180&lt;&gt;""),MIN(E180,F180),IF(E180&lt;&gt;"",E180,IF(F180&lt;&gt;"",F180,""))),IF(F180&lt;&gt;"",F180,"")))</f>
        <v/>
      </c>
      <c r="K180" s="14" t="str">
        <f aca="true">IF(J180="","",J180-TODAY())</f>
        <v/>
      </c>
      <c r="L180" s="15" t="str">
        <f aca="false">IF(OR(C180="",D180=""),"",C180*IFERROR(INDEX(Lists!$B$5:$B$10,MATCH(D180,Lists!$A$5:$A$10,0)),0))</f>
        <v/>
      </c>
      <c r="M180" s="18"/>
      <c r="N180" s="20"/>
      <c r="O180" s="17" t="str">
        <f aca="false">IF(J180="","",J180+ROW()/100000)</f>
        <v/>
      </c>
    </row>
    <row r="181" customFormat="false" ht="15" hidden="false" customHeight="false" outlineLevel="0" collapsed="false">
      <c r="A181" s="18"/>
      <c r="B181" s="18"/>
      <c r="C181" s="19"/>
      <c r="D181" s="20"/>
      <c r="E181" s="21"/>
      <c r="F181" s="21"/>
      <c r="G181" s="21"/>
      <c r="H181" s="20"/>
      <c r="I181" s="19"/>
      <c r="J181" s="13" t="str">
        <f aca="false">IF(OR(D181="",D181="submitted",D181="awarded",D181="declined"),"",IF(OR(D181="researching",D181="LOI"),IF(AND(E181&lt;&gt;"",F181&lt;&gt;""),MIN(E181,F181),IF(E181&lt;&gt;"",E181,IF(F181&lt;&gt;"",F181,""))),IF(F181&lt;&gt;"",F181,"")))</f>
        <v/>
      </c>
      <c r="K181" s="14" t="str">
        <f aca="true">IF(J181="","",J181-TODAY())</f>
        <v/>
      </c>
      <c r="L181" s="15" t="str">
        <f aca="false">IF(OR(C181="",D181=""),"",C181*IFERROR(INDEX(Lists!$B$5:$B$10,MATCH(D181,Lists!$A$5:$A$10,0)),0))</f>
        <v/>
      </c>
      <c r="M181" s="18"/>
      <c r="N181" s="20"/>
      <c r="O181" s="17" t="str">
        <f aca="false">IF(J181="","",J181+ROW()/100000)</f>
        <v/>
      </c>
    </row>
    <row r="182" customFormat="false" ht="15" hidden="false" customHeight="false" outlineLevel="0" collapsed="false">
      <c r="A182" s="18"/>
      <c r="B182" s="18"/>
      <c r="C182" s="19"/>
      <c r="D182" s="20"/>
      <c r="E182" s="21"/>
      <c r="F182" s="21"/>
      <c r="G182" s="21"/>
      <c r="H182" s="20"/>
      <c r="I182" s="19"/>
      <c r="J182" s="13" t="str">
        <f aca="false">IF(OR(D182="",D182="submitted",D182="awarded",D182="declined"),"",IF(OR(D182="researching",D182="LOI"),IF(AND(E182&lt;&gt;"",F182&lt;&gt;""),MIN(E182,F182),IF(E182&lt;&gt;"",E182,IF(F182&lt;&gt;"",F182,""))),IF(F182&lt;&gt;"",F182,"")))</f>
        <v/>
      </c>
      <c r="K182" s="14" t="str">
        <f aca="true">IF(J182="","",J182-TODAY())</f>
        <v/>
      </c>
      <c r="L182" s="15" t="str">
        <f aca="false">IF(OR(C182="",D182=""),"",C182*IFERROR(INDEX(Lists!$B$5:$B$10,MATCH(D182,Lists!$A$5:$A$10,0)),0))</f>
        <v/>
      </c>
      <c r="M182" s="18"/>
      <c r="N182" s="20"/>
      <c r="O182" s="17" t="str">
        <f aca="false">IF(J182="","",J182+ROW()/100000)</f>
        <v/>
      </c>
    </row>
    <row r="183" customFormat="false" ht="15" hidden="false" customHeight="false" outlineLevel="0" collapsed="false">
      <c r="A183" s="18"/>
      <c r="B183" s="18"/>
      <c r="C183" s="19"/>
      <c r="D183" s="20"/>
      <c r="E183" s="21"/>
      <c r="F183" s="21"/>
      <c r="G183" s="21"/>
      <c r="H183" s="20"/>
      <c r="I183" s="19"/>
      <c r="J183" s="13" t="str">
        <f aca="false">IF(OR(D183="",D183="submitted",D183="awarded",D183="declined"),"",IF(OR(D183="researching",D183="LOI"),IF(AND(E183&lt;&gt;"",F183&lt;&gt;""),MIN(E183,F183),IF(E183&lt;&gt;"",E183,IF(F183&lt;&gt;"",F183,""))),IF(F183&lt;&gt;"",F183,"")))</f>
        <v/>
      </c>
      <c r="K183" s="14" t="str">
        <f aca="true">IF(J183="","",J183-TODAY())</f>
        <v/>
      </c>
      <c r="L183" s="15" t="str">
        <f aca="false">IF(OR(C183="",D183=""),"",C183*IFERROR(INDEX(Lists!$B$5:$B$10,MATCH(D183,Lists!$A$5:$A$10,0)),0))</f>
        <v/>
      </c>
      <c r="M183" s="18"/>
      <c r="N183" s="20"/>
      <c r="O183" s="17" t="str">
        <f aca="false">IF(J183="","",J183+ROW()/100000)</f>
        <v/>
      </c>
    </row>
    <row r="184" customFormat="false" ht="15" hidden="false" customHeight="false" outlineLevel="0" collapsed="false">
      <c r="A184" s="18"/>
      <c r="B184" s="18"/>
      <c r="C184" s="19"/>
      <c r="D184" s="20"/>
      <c r="E184" s="21"/>
      <c r="F184" s="21"/>
      <c r="G184" s="21"/>
      <c r="H184" s="20"/>
      <c r="I184" s="19"/>
      <c r="J184" s="13" t="str">
        <f aca="false">IF(OR(D184="",D184="submitted",D184="awarded",D184="declined"),"",IF(OR(D184="researching",D184="LOI"),IF(AND(E184&lt;&gt;"",F184&lt;&gt;""),MIN(E184,F184),IF(E184&lt;&gt;"",E184,IF(F184&lt;&gt;"",F184,""))),IF(F184&lt;&gt;"",F184,"")))</f>
        <v/>
      </c>
      <c r="K184" s="14" t="str">
        <f aca="true">IF(J184="","",J184-TODAY())</f>
        <v/>
      </c>
      <c r="L184" s="15" t="str">
        <f aca="false">IF(OR(C184="",D184=""),"",C184*IFERROR(INDEX(Lists!$B$5:$B$10,MATCH(D184,Lists!$A$5:$A$10,0)),0))</f>
        <v/>
      </c>
      <c r="M184" s="18"/>
      <c r="N184" s="20"/>
      <c r="O184" s="17" t="str">
        <f aca="false">IF(J184="","",J184+ROW()/100000)</f>
        <v/>
      </c>
    </row>
    <row r="185" customFormat="false" ht="15" hidden="false" customHeight="false" outlineLevel="0" collapsed="false">
      <c r="A185" s="18"/>
      <c r="B185" s="18"/>
      <c r="C185" s="19"/>
      <c r="D185" s="20"/>
      <c r="E185" s="21"/>
      <c r="F185" s="21"/>
      <c r="G185" s="21"/>
      <c r="H185" s="20"/>
      <c r="I185" s="19"/>
      <c r="J185" s="13" t="str">
        <f aca="false">IF(OR(D185="",D185="submitted",D185="awarded",D185="declined"),"",IF(OR(D185="researching",D185="LOI"),IF(AND(E185&lt;&gt;"",F185&lt;&gt;""),MIN(E185,F185),IF(E185&lt;&gt;"",E185,IF(F185&lt;&gt;"",F185,""))),IF(F185&lt;&gt;"",F185,"")))</f>
        <v/>
      </c>
      <c r="K185" s="14" t="str">
        <f aca="true">IF(J185="","",J185-TODAY())</f>
        <v/>
      </c>
      <c r="L185" s="15" t="str">
        <f aca="false">IF(OR(C185="",D185=""),"",C185*IFERROR(INDEX(Lists!$B$5:$B$10,MATCH(D185,Lists!$A$5:$A$10,0)),0))</f>
        <v/>
      </c>
      <c r="M185" s="18"/>
      <c r="N185" s="20"/>
      <c r="O185" s="17" t="str">
        <f aca="false">IF(J185="","",J185+ROW()/100000)</f>
        <v/>
      </c>
    </row>
    <row r="186" customFormat="false" ht="15" hidden="false" customHeight="false" outlineLevel="0" collapsed="false">
      <c r="A186" s="18"/>
      <c r="B186" s="18"/>
      <c r="C186" s="19"/>
      <c r="D186" s="20"/>
      <c r="E186" s="21"/>
      <c r="F186" s="21"/>
      <c r="G186" s="21"/>
      <c r="H186" s="20"/>
      <c r="I186" s="19"/>
      <c r="J186" s="13" t="str">
        <f aca="false">IF(OR(D186="",D186="submitted",D186="awarded",D186="declined"),"",IF(OR(D186="researching",D186="LOI"),IF(AND(E186&lt;&gt;"",F186&lt;&gt;""),MIN(E186,F186),IF(E186&lt;&gt;"",E186,IF(F186&lt;&gt;"",F186,""))),IF(F186&lt;&gt;"",F186,"")))</f>
        <v/>
      </c>
      <c r="K186" s="14" t="str">
        <f aca="true">IF(J186="","",J186-TODAY())</f>
        <v/>
      </c>
      <c r="L186" s="15" t="str">
        <f aca="false">IF(OR(C186="",D186=""),"",C186*IFERROR(INDEX(Lists!$B$5:$B$10,MATCH(D186,Lists!$A$5:$A$10,0)),0))</f>
        <v/>
      </c>
      <c r="M186" s="18"/>
      <c r="N186" s="20"/>
      <c r="O186" s="17" t="str">
        <f aca="false">IF(J186="","",J186+ROW()/100000)</f>
        <v/>
      </c>
    </row>
    <row r="187" customFormat="false" ht="15" hidden="false" customHeight="false" outlineLevel="0" collapsed="false">
      <c r="A187" s="18"/>
      <c r="B187" s="18"/>
      <c r="C187" s="19"/>
      <c r="D187" s="20"/>
      <c r="E187" s="21"/>
      <c r="F187" s="21"/>
      <c r="G187" s="21"/>
      <c r="H187" s="20"/>
      <c r="I187" s="19"/>
      <c r="J187" s="13" t="str">
        <f aca="false">IF(OR(D187="",D187="submitted",D187="awarded",D187="declined"),"",IF(OR(D187="researching",D187="LOI"),IF(AND(E187&lt;&gt;"",F187&lt;&gt;""),MIN(E187,F187),IF(E187&lt;&gt;"",E187,IF(F187&lt;&gt;"",F187,""))),IF(F187&lt;&gt;"",F187,"")))</f>
        <v/>
      </c>
      <c r="K187" s="14" t="str">
        <f aca="true">IF(J187="","",J187-TODAY())</f>
        <v/>
      </c>
      <c r="L187" s="15" t="str">
        <f aca="false">IF(OR(C187="",D187=""),"",C187*IFERROR(INDEX(Lists!$B$5:$B$10,MATCH(D187,Lists!$A$5:$A$10,0)),0))</f>
        <v/>
      </c>
      <c r="M187" s="18"/>
      <c r="N187" s="20"/>
      <c r="O187" s="17" t="str">
        <f aca="false">IF(J187="","",J187+ROW()/100000)</f>
        <v/>
      </c>
    </row>
    <row r="188" customFormat="false" ht="15" hidden="false" customHeight="false" outlineLevel="0" collapsed="false">
      <c r="A188" s="18"/>
      <c r="B188" s="18"/>
      <c r="C188" s="19"/>
      <c r="D188" s="20"/>
      <c r="E188" s="21"/>
      <c r="F188" s="21"/>
      <c r="G188" s="21"/>
      <c r="H188" s="20"/>
      <c r="I188" s="19"/>
      <c r="J188" s="13" t="str">
        <f aca="false">IF(OR(D188="",D188="submitted",D188="awarded",D188="declined"),"",IF(OR(D188="researching",D188="LOI"),IF(AND(E188&lt;&gt;"",F188&lt;&gt;""),MIN(E188,F188),IF(E188&lt;&gt;"",E188,IF(F188&lt;&gt;"",F188,""))),IF(F188&lt;&gt;"",F188,"")))</f>
        <v/>
      </c>
      <c r="K188" s="14" t="str">
        <f aca="true">IF(J188="","",J188-TODAY())</f>
        <v/>
      </c>
      <c r="L188" s="15" t="str">
        <f aca="false">IF(OR(C188="",D188=""),"",C188*IFERROR(INDEX(Lists!$B$5:$B$10,MATCH(D188,Lists!$A$5:$A$10,0)),0))</f>
        <v/>
      </c>
      <c r="M188" s="18"/>
      <c r="N188" s="20"/>
      <c r="O188" s="17" t="str">
        <f aca="false">IF(J188="","",J188+ROW()/100000)</f>
        <v/>
      </c>
    </row>
    <row r="189" customFormat="false" ht="15" hidden="false" customHeight="false" outlineLevel="0" collapsed="false">
      <c r="A189" s="18"/>
      <c r="B189" s="18"/>
      <c r="C189" s="19"/>
      <c r="D189" s="20"/>
      <c r="E189" s="21"/>
      <c r="F189" s="21"/>
      <c r="G189" s="21"/>
      <c r="H189" s="20"/>
      <c r="I189" s="19"/>
      <c r="J189" s="13" t="str">
        <f aca="false">IF(OR(D189="",D189="submitted",D189="awarded",D189="declined"),"",IF(OR(D189="researching",D189="LOI"),IF(AND(E189&lt;&gt;"",F189&lt;&gt;""),MIN(E189,F189),IF(E189&lt;&gt;"",E189,IF(F189&lt;&gt;"",F189,""))),IF(F189&lt;&gt;"",F189,"")))</f>
        <v/>
      </c>
      <c r="K189" s="14" t="str">
        <f aca="true">IF(J189="","",J189-TODAY())</f>
        <v/>
      </c>
      <c r="L189" s="15" t="str">
        <f aca="false">IF(OR(C189="",D189=""),"",C189*IFERROR(INDEX(Lists!$B$5:$B$10,MATCH(D189,Lists!$A$5:$A$10,0)),0))</f>
        <v/>
      </c>
      <c r="M189" s="18"/>
      <c r="N189" s="20"/>
      <c r="O189" s="17" t="str">
        <f aca="false">IF(J189="","",J189+ROW()/100000)</f>
        <v/>
      </c>
    </row>
    <row r="190" customFormat="false" ht="15" hidden="false" customHeight="false" outlineLevel="0" collapsed="false">
      <c r="A190" s="18"/>
      <c r="B190" s="18"/>
      <c r="C190" s="19"/>
      <c r="D190" s="20"/>
      <c r="E190" s="21"/>
      <c r="F190" s="21"/>
      <c r="G190" s="21"/>
      <c r="H190" s="20"/>
      <c r="I190" s="19"/>
      <c r="J190" s="13" t="str">
        <f aca="false">IF(OR(D190="",D190="submitted",D190="awarded",D190="declined"),"",IF(OR(D190="researching",D190="LOI"),IF(AND(E190&lt;&gt;"",F190&lt;&gt;""),MIN(E190,F190),IF(E190&lt;&gt;"",E190,IF(F190&lt;&gt;"",F190,""))),IF(F190&lt;&gt;"",F190,"")))</f>
        <v/>
      </c>
      <c r="K190" s="14" t="str">
        <f aca="true">IF(J190="","",J190-TODAY())</f>
        <v/>
      </c>
      <c r="L190" s="15" t="str">
        <f aca="false">IF(OR(C190="",D190=""),"",C190*IFERROR(INDEX(Lists!$B$5:$B$10,MATCH(D190,Lists!$A$5:$A$10,0)),0))</f>
        <v/>
      </c>
      <c r="M190" s="18"/>
      <c r="N190" s="20"/>
      <c r="O190" s="17" t="str">
        <f aca="false">IF(J190="","",J190+ROW()/100000)</f>
        <v/>
      </c>
    </row>
    <row r="191" customFormat="false" ht="15" hidden="false" customHeight="false" outlineLevel="0" collapsed="false">
      <c r="A191" s="18"/>
      <c r="B191" s="18"/>
      <c r="C191" s="19"/>
      <c r="D191" s="20"/>
      <c r="E191" s="21"/>
      <c r="F191" s="21"/>
      <c r="G191" s="21"/>
      <c r="H191" s="20"/>
      <c r="I191" s="19"/>
      <c r="J191" s="13" t="str">
        <f aca="false">IF(OR(D191="",D191="submitted",D191="awarded",D191="declined"),"",IF(OR(D191="researching",D191="LOI"),IF(AND(E191&lt;&gt;"",F191&lt;&gt;""),MIN(E191,F191),IF(E191&lt;&gt;"",E191,IF(F191&lt;&gt;"",F191,""))),IF(F191&lt;&gt;"",F191,"")))</f>
        <v/>
      </c>
      <c r="K191" s="14" t="str">
        <f aca="true">IF(J191="","",J191-TODAY())</f>
        <v/>
      </c>
      <c r="L191" s="15" t="str">
        <f aca="false">IF(OR(C191="",D191=""),"",C191*IFERROR(INDEX(Lists!$B$5:$B$10,MATCH(D191,Lists!$A$5:$A$10,0)),0))</f>
        <v/>
      </c>
      <c r="M191" s="18"/>
      <c r="N191" s="20"/>
      <c r="O191" s="17" t="str">
        <f aca="false">IF(J191="","",J191+ROW()/100000)</f>
        <v/>
      </c>
    </row>
    <row r="192" customFormat="false" ht="15" hidden="false" customHeight="false" outlineLevel="0" collapsed="false">
      <c r="A192" s="18"/>
      <c r="B192" s="18"/>
      <c r="C192" s="19"/>
      <c r="D192" s="20"/>
      <c r="E192" s="21"/>
      <c r="F192" s="21"/>
      <c r="G192" s="21"/>
      <c r="H192" s="20"/>
      <c r="I192" s="19"/>
      <c r="J192" s="13" t="str">
        <f aca="false">IF(OR(D192="",D192="submitted",D192="awarded",D192="declined"),"",IF(OR(D192="researching",D192="LOI"),IF(AND(E192&lt;&gt;"",F192&lt;&gt;""),MIN(E192,F192),IF(E192&lt;&gt;"",E192,IF(F192&lt;&gt;"",F192,""))),IF(F192&lt;&gt;"",F192,"")))</f>
        <v/>
      </c>
      <c r="K192" s="14" t="str">
        <f aca="true">IF(J192="","",J192-TODAY())</f>
        <v/>
      </c>
      <c r="L192" s="15" t="str">
        <f aca="false">IF(OR(C192="",D192=""),"",C192*IFERROR(INDEX(Lists!$B$5:$B$10,MATCH(D192,Lists!$A$5:$A$10,0)),0))</f>
        <v/>
      </c>
      <c r="M192" s="18"/>
      <c r="N192" s="20"/>
      <c r="O192" s="17" t="str">
        <f aca="false">IF(J192="","",J192+ROW()/100000)</f>
        <v/>
      </c>
    </row>
    <row r="193" customFormat="false" ht="15" hidden="false" customHeight="false" outlineLevel="0" collapsed="false">
      <c r="A193" s="18"/>
      <c r="B193" s="18"/>
      <c r="C193" s="19"/>
      <c r="D193" s="20"/>
      <c r="E193" s="21"/>
      <c r="F193" s="21"/>
      <c r="G193" s="21"/>
      <c r="H193" s="20"/>
      <c r="I193" s="19"/>
      <c r="J193" s="13" t="str">
        <f aca="false">IF(OR(D193="",D193="submitted",D193="awarded",D193="declined"),"",IF(OR(D193="researching",D193="LOI"),IF(AND(E193&lt;&gt;"",F193&lt;&gt;""),MIN(E193,F193),IF(E193&lt;&gt;"",E193,IF(F193&lt;&gt;"",F193,""))),IF(F193&lt;&gt;"",F193,"")))</f>
        <v/>
      </c>
      <c r="K193" s="14" t="str">
        <f aca="true">IF(J193="","",J193-TODAY())</f>
        <v/>
      </c>
      <c r="L193" s="15" t="str">
        <f aca="false">IF(OR(C193="",D193=""),"",C193*IFERROR(INDEX(Lists!$B$5:$B$10,MATCH(D193,Lists!$A$5:$A$10,0)),0))</f>
        <v/>
      </c>
      <c r="M193" s="18"/>
      <c r="N193" s="20"/>
      <c r="O193" s="17" t="str">
        <f aca="false">IF(J193="","",J193+ROW()/100000)</f>
        <v/>
      </c>
    </row>
    <row r="194" customFormat="false" ht="15" hidden="false" customHeight="false" outlineLevel="0" collapsed="false">
      <c r="A194" s="18"/>
      <c r="B194" s="18"/>
      <c r="C194" s="19"/>
      <c r="D194" s="20"/>
      <c r="E194" s="21"/>
      <c r="F194" s="21"/>
      <c r="G194" s="21"/>
      <c r="H194" s="20"/>
      <c r="I194" s="19"/>
      <c r="J194" s="13" t="str">
        <f aca="false">IF(OR(D194="",D194="submitted",D194="awarded",D194="declined"),"",IF(OR(D194="researching",D194="LOI"),IF(AND(E194&lt;&gt;"",F194&lt;&gt;""),MIN(E194,F194),IF(E194&lt;&gt;"",E194,IF(F194&lt;&gt;"",F194,""))),IF(F194&lt;&gt;"",F194,"")))</f>
        <v/>
      </c>
      <c r="K194" s="14" t="str">
        <f aca="true">IF(J194="","",J194-TODAY())</f>
        <v/>
      </c>
      <c r="L194" s="15" t="str">
        <f aca="false">IF(OR(C194="",D194=""),"",C194*IFERROR(INDEX(Lists!$B$5:$B$10,MATCH(D194,Lists!$A$5:$A$10,0)),0))</f>
        <v/>
      </c>
      <c r="M194" s="18"/>
      <c r="N194" s="20"/>
      <c r="O194" s="17" t="str">
        <f aca="false">IF(J194="","",J194+ROW()/100000)</f>
        <v/>
      </c>
    </row>
    <row r="195" customFormat="false" ht="15" hidden="false" customHeight="false" outlineLevel="0" collapsed="false">
      <c r="A195" s="18"/>
      <c r="B195" s="18"/>
      <c r="C195" s="19"/>
      <c r="D195" s="20"/>
      <c r="E195" s="21"/>
      <c r="F195" s="21"/>
      <c r="G195" s="21"/>
      <c r="H195" s="20"/>
      <c r="I195" s="19"/>
      <c r="J195" s="13" t="str">
        <f aca="false">IF(OR(D195="",D195="submitted",D195="awarded",D195="declined"),"",IF(OR(D195="researching",D195="LOI"),IF(AND(E195&lt;&gt;"",F195&lt;&gt;""),MIN(E195,F195),IF(E195&lt;&gt;"",E195,IF(F195&lt;&gt;"",F195,""))),IF(F195&lt;&gt;"",F195,"")))</f>
        <v/>
      </c>
      <c r="K195" s="14" t="str">
        <f aca="true">IF(J195="","",J195-TODAY())</f>
        <v/>
      </c>
      <c r="L195" s="15" t="str">
        <f aca="false">IF(OR(C195="",D195=""),"",C195*IFERROR(INDEX(Lists!$B$5:$B$10,MATCH(D195,Lists!$A$5:$A$10,0)),0))</f>
        <v/>
      </c>
      <c r="M195" s="18"/>
      <c r="N195" s="20"/>
      <c r="O195" s="17" t="str">
        <f aca="false">IF(J195="","",J195+ROW()/100000)</f>
        <v/>
      </c>
    </row>
    <row r="196" customFormat="false" ht="15" hidden="false" customHeight="false" outlineLevel="0" collapsed="false">
      <c r="A196" s="18"/>
      <c r="B196" s="18"/>
      <c r="C196" s="19"/>
      <c r="D196" s="20"/>
      <c r="E196" s="21"/>
      <c r="F196" s="21"/>
      <c r="G196" s="21"/>
      <c r="H196" s="20"/>
      <c r="I196" s="19"/>
      <c r="J196" s="13" t="str">
        <f aca="false">IF(OR(D196="",D196="submitted",D196="awarded",D196="declined"),"",IF(OR(D196="researching",D196="LOI"),IF(AND(E196&lt;&gt;"",F196&lt;&gt;""),MIN(E196,F196),IF(E196&lt;&gt;"",E196,IF(F196&lt;&gt;"",F196,""))),IF(F196&lt;&gt;"",F196,"")))</f>
        <v/>
      </c>
      <c r="K196" s="14" t="str">
        <f aca="true">IF(J196="","",J196-TODAY())</f>
        <v/>
      </c>
      <c r="L196" s="15" t="str">
        <f aca="false">IF(OR(C196="",D196=""),"",C196*IFERROR(INDEX(Lists!$B$5:$B$10,MATCH(D196,Lists!$A$5:$A$10,0)),0))</f>
        <v/>
      </c>
      <c r="M196" s="18"/>
      <c r="N196" s="20"/>
      <c r="O196" s="17" t="str">
        <f aca="false">IF(J196="","",J196+ROW()/100000)</f>
        <v/>
      </c>
    </row>
    <row r="197" customFormat="false" ht="15" hidden="false" customHeight="false" outlineLevel="0" collapsed="false">
      <c r="A197" s="18"/>
      <c r="B197" s="18"/>
      <c r="C197" s="19"/>
      <c r="D197" s="20"/>
      <c r="E197" s="21"/>
      <c r="F197" s="21"/>
      <c r="G197" s="21"/>
      <c r="H197" s="20"/>
      <c r="I197" s="19"/>
      <c r="J197" s="13" t="str">
        <f aca="false">IF(OR(D197="",D197="submitted",D197="awarded",D197="declined"),"",IF(OR(D197="researching",D197="LOI"),IF(AND(E197&lt;&gt;"",F197&lt;&gt;""),MIN(E197,F197),IF(E197&lt;&gt;"",E197,IF(F197&lt;&gt;"",F197,""))),IF(F197&lt;&gt;"",F197,"")))</f>
        <v/>
      </c>
      <c r="K197" s="14" t="str">
        <f aca="true">IF(J197="","",J197-TODAY())</f>
        <v/>
      </c>
      <c r="L197" s="15" t="str">
        <f aca="false">IF(OR(C197="",D197=""),"",C197*IFERROR(INDEX(Lists!$B$5:$B$10,MATCH(D197,Lists!$A$5:$A$10,0)),0))</f>
        <v/>
      </c>
      <c r="M197" s="18"/>
      <c r="N197" s="20"/>
      <c r="O197" s="17" t="str">
        <f aca="false">IF(J197="","",J197+ROW()/100000)</f>
        <v/>
      </c>
    </row>
    <row r="198" customFormat="false" ht="15" hidden="false" customHeight="false" outlineLevel="0" collapsed="false">
      <c r="A198" s="18"/>
      <c r="B198" s="18"/>
      <c r="C198" s="19"/>
      <c r="D198" s="20"/>
      <c r="E198" s="21"/>
      <c r="F198" s="21"/>
      <c r="G198" s="21"/>
      <c r="H198" s="20"/>
      <c r="I198" s="19"/>
      <c r="J198" s="13" t="str">
        <f aca="false">IF(OR(D198="",D198="submitted",D198="awarded",D198="declined"),"",IF(OR(D198="researching",D198="LOI"),IF(AND(E198&lt;&gt;"",F198&lt;&gt;""),MIN(E198,F198),IF(E198&lt;&gt;"",E198,IF(F198&lt;&gt;"",F198,""))),IF(F198&lt;&gt;"",F198,"")))</f>
        <v/>
      </c>
      <c r="K198" s="14" t="str">
        <f aca="true">IF(J198="","",J198-TODAY())</f>
        <v/>
      </c>
      <c r="L198" s="15" t="str">
        <f aca="false">IF(OR(C198="",D198=""),"",C198*IFERROR(INDEX(Lists!$B$5:$B$10,MATCH(D198,Lists!$A$5:$A$10,0)),0))</f>
        <v/>
      </c>
      <c r="M198" s="18"/>
      <c r="N198" s="20"/>
      <c r="O198" s="17" t="str">
        <f aca="false">IF(J198="","",J198+ROW()/100000)</f>
        <v/>
      </c>
    </row>
    <row r="199" customFormat="false" ht="15" hidden="false" customHeight="false" outlineLevel="0" collapsed="false">
      <c r="A199" s="18"/>
      <c r="B199" s="18"/>
      <c r="C199" s="19"/>
      <c r="D199" s="20"/>
      <c r="E199" s="21"/>
      <c r="F199" s="21"/>
      <c r="G199" s="21"/>
      <c r="H199" s="20"/>
      <c r="I199" s="19"/>
      <c r="J199" s="13" t="str">
        <f aca="false">IF(OR(D199="",D199="submitted",D199="awarded",D199="declined"),"",IF(OR(D199="researching",D199="LOI"),IF(AND(E199&lt;&gt;"",F199&lt;&gt;""),MIN(E199,F199),IF(E199&lt;&gt;"",E199,IF(F199&lt;&gt;"",F199,""))),IF(F199&lt;&gt;"",F199,"")))</f>
        <v/>
      </c>
      <c r="K199" s="14" t="str">
        <f aca="true">IF(J199="","",J199-TODAY())</f>
        <v/>
      </c>
      <c r="L199" s="15" t="str">
        <f aca="false">IF(OR(C199="",D199=""),"",C199*IFERROR(INDEX(Lists!$B$5:$B$10,MATCH(D199,Lists!$A$5:$A$10,0)),0))</f>
        <v/>
      </c>
      <c r="M199" s="18"/>
      <c r="N199" s="20"/>
      <c r="O199" s="17" t="str">
        <f aca="false">IF(J199="","",J199+ROW()/100000)</f>
        <v/>
      </c>
    </row>
    <row r="200" customFormat="false" ht="15" hidden="false" customHeight="false" outlineLevel="0" collapsed="false">
      <c r="A200" s="18"/>
      <c r="B200" s="18"/>
      <c r="C200" s="19"/>
      <c r="D200" s="20"/>
      <c r="E200" s="21"/>
      <c r="F200" s="21"/>
      <c r="G200" s="21"/>
      <c r="H200" s="20"/>
      <c r="I200" s="19"/>
      <c r="J200" s="13" t="str">
        <f aca="false">IF(OR(D200="",D200="submitted",D200="awarded",D200="declined"),"",IF(OR(D200="researching",D200="LOI"),IF(AND(E200&lt;&gt;"",F200&lt;&gt;""),MIN(E200,F200),IF(E200&lt;&gt;"",E200,IF(F200&lt;&gt;"",F200,""))),IF(F200&lt;&gt;"",F200,"")))</f>
        <v/>
      </c>
      <c r="K200" s="14" t="str">
        <f aca="true">IF(J200="","",J200-TODAY())</f>
        <v/>
      </c>
      <c r="L200" s="15" t="str">
        <f aca="false">IF(OR(C200="",D200=""),"",C200*IFERROR(INDEX(Lists!$B$5:$B$10,MATCH(D200,Lists!$A$5:$A$10,0)),0))</f>
        <v/>
      </c>
      <c r="M200" s="18"/>
      <c r="N200" s="20"/>
      <c r="O200" s="17" t="str">
        <f aca="false">IF(J200="","",J200+ROW()/100000)</f>
        <v/>
      </c>
    </row>
    <row r="201" customFormat="false" ht="15" hidden="false" customHeight="false" outlineLevel="0" collapsed="false">
      <c r="A201" s="18"/>
      <c r="B201" s="18"/>
      <c r="C201" s="19"/>
      <c r="D201" s="20"/>
      <c r="E201" s="21"/>
      <c r="F201" s="21"/>
      <c r="G201" s="21"/>
      <c r="H201" s="20"/>
      <c r="I201" s="19"/>
      <c r="J201" s="13" t="str">
        <f aca="false">IF(OR(D201="",D201="submitted",D201="awarded",D201="declined"),"",IF(OR(D201="researching",D201="LOI"),IF(AND(E201&lt;&gt;"",F201&lt;&gt;""),MIN(E201,F201),IF(E201&lt;&gt;"",E201,IF(F201&lt;&gt;"",F201,""))),IF(F201&lt;&gt;"",F201,"")))</f>
        <v/>
      </c>
      <c r="K201" s="14" t="str">
        <f aca="true">IF(J201="","",J201-TODAY())</f>
        <v/>
      </c>
      <c r="L201" s="15" t="str">
        <f aca="false">IF(OR(C201="",D201=""),"",C201*IFERROR(INDEX(Lists!$B$5:$B$10,MATCH(D201,Lists!$A$5:$A$10,0)),0))</f>
        <v/>
      </c>
      <c r="M201" s="18"/>
      <c r="N201" s="20"/>
      <c r="O201" s="17" t="str">
        <f aca="false">IF(J201="","",J201+ROW()/100000)</f>
        <v/>
      </c>
    </row>
    <row r="202" customFormat="false" ht="15" hidden="false" customHeight="false" outlineLevel="0" collapsed="false">
      <c r="A202" s="18"/>
      <c r="B202" s="18"/>
      <c r="C202" s="19"/>
      <c r="D202" s="20"/>
      <c r="E202" s="21"/>
      <c r="F202" s="21"/>
      <c r="G202" s="21"/>
      <c r="H202" s="20"/>
      <c r="I202" s="19"/>
      <c r="J202" s="13" t="str">
        <f aca="false">IF(OR(D202="",D202="submitted",D202="awarded",D202="declined"),"",IF(OR(D202="researching",D202="LOI"),IF(AND(E202&lt;&gt;"",F202&lt;&gt;""),MIN(E202,F202),IF(E202&lt;&gt;"",E202,IF(F202&lt;&gt;"",F202,""))),IF(F202&lt;&gt;"",F202,"")))</f>
        <v/>
      </c>
      <c r="K202" s="14" t="str">
        <f aca="true">IF(J202="","",J202-TODAY())</f>
        <v/>
      </c>
      <c r="L202" s="15" t="str">
        <f aca="false">IF(OR(C202="",D202=""),"",C202*IFERROR(INDEX(Lists!$B$5:$B$10,MATCH(D202,Lists!$A$5:$A$10,0)),0))</f>
        <v/>
      </c>
      <c r="M202" s="18"/>
      <c r="N202" s="20"/>
      <c r="O202" s="17" t="str">
        <f aca="false">IF(J202="","",J202+ROW()/100000)</f>
        <v/>
      </c>
    </row>
    <row r="203" customFormat="false" ht="15" hidden="false" customHeight="false" outlineLevel="0" collapsed="false">
      <c r="A203" s="18"/>
      <c r="B203" s="18"/>
      <c r="C203" s="19"/>
      <c r="D203" s="20"/>
      <c r="E203" s="21"/>
      <c r="F203" s="21"/>
      <c r="G203" s="21"/>
      <c r="H203" s="20"/>
      <c r="I203" s="19"/>
      <c r="J203" s="13" t="str">
        <f aca="false">IF(OR(D203="",D203="submitted",D203="awarded",D203="declined"),"",IF(OR(D203="researching",D203="LOI"),IF(AND(E203&lt;&gt;"",F203&lt;&gt;""),MIN(E203,F203),IF(E203&lt;&gt;"",E203,IF(F203&lt;&gt;"",F203,""))),IF(F203&lt;&gt;"",F203,"")))</f>
        <v/>
      </c>
      <c r="K203" s="14" t="str">
        <f aca="true">IF(J203="","",J203-TODAY())</f>
        <v/>
      </c>
      <c r="L203" s="15" t="str">
        <f aca="false">IF(OR(C203="",D203=""),"",C203*IFERROR(INDEX(Lists!$B$5:$B$10,MATCH(D203,Lists!$A$5:$A$10,0)),0))</f>
        <v/>
      </c>
      <c r="M203" s="18"/>
      <c r="N203" s="20"/>
      <c r="O203" s="17" t="str">
        <f aca="false">IF(J203="","",J203+ROW()/100000)</f>
        <v/>
      </c>
    </row>
    <row r="204" customFormat="false" ht="15" hidden="false" customHeight="false" outlineLevel="0" collapsed="false">
      <c r="A204" s="18"/>
      <c r="B204" s="18"/>
      <c r="C204" s="19"/>
      <c r="D204" s="20"/>
      <c r="E204" s="21"/>
      <c r="F204" s="21"/>
      <c r="G204" s="21"/>
      <c r="H204" s="20"/>
      <c r="I204" s="19"/>
      <c r="J204" s="13" t="str">
        <f aca="false">IF(OR(D204="",D204="submitted",D204="awarded",D204="declined"),"",IF(OR(D204="researching",D204="LOI"),IF(AND(E204&lt;&gt;"",F204&lt;&gt;""),MIN(E204,F204),IF(E204&lt;&gt;"",E204,IF(F204&lt;&gt;"",F204,""))),IF(F204&lt;&gt;"",F204,"")))</f>
        <v/>
      </c>
      <c r="K204" s="14" t="str">
        <f aca="true">IF(J204="","",J204-TODAY())</f>
        <v/>
      </c>
      <c r="L204" s="15" t="str">
        <f aca="false">IF(OR(C204="",D204=""),"",C204*IFERROR(INDEX(Lists!$B$5:$B$10,MATCH(D204,Lists!$A$5:$A$10,0)),0))</f>
        <v/>
      </c>
      <c r="M204" s="18"/>
      <c r="N204" s="20"/>
      <c r="O204" s="17" t="str">
        <f aca="false">IF(J204="","",J204+ROW()/100000)</f>
        <v/>
      </c>
    </row>
  </sheetData>
  <conditionalFormatting sqref="J5:K204">
    <cfRule type="expression" priority="2" aboveAverage="0" equalAverage="0" bottom="0" percent="0" rank="0" text="" dxfId="0">
      <formula>AND(ISNUMBER($K5),$K5&lt;7)</formula>
    </cfRule>
    <cfRule type="expression" priority="3" aboveAverage="0" equalAverage="0" bottom="0" percent="0" rank="0" text="" dxfId="1">
      <formula>AND(ISNUMBER($K5),$K5&lt;21)</formula>
    </cfRule>
  </conditionalFormatting>
  <dataValidations count="3">
    <dataValidation allowBlank="true" error="Choose one of the stages in the dropdown (see the Lists sheet)." errorStyle="stop" errorTitle="Pick a stage" operator="between" showDropDown="false" showErrorMessage="true" showInputMessage="false" sqref="D5:D204" type="list">
      <formula1>Lists!$A$5:$A$10</formula1>
      <formula2>0</formula2>
    </dataValidation>
    <dataValidation allowBlank="true" error="Enter a date such as 2027-03-15." errorStyle="stop" errorTitle="Enter a date" operator="greaterThan" showDropDown="false" showErrorMessage="true" showInputMessage="false" sqref="E5:G204" type="date">
      <formula1>36526</formula1>
      <formula2>0</formula2>
    </dataValidation>
    <dataValidation allowBlank="true" error="Enter a dollar amount as a number, such as 15000." errorStyle="stop" errorTitle="Enter a number" operator="greaterThanOrEqual" showDropDown="false" showErrorMessage="true" showInputMessage="false" sqref="C5:C204 I5:I20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A6AB"/>
    <pageSetUpPr fitToPage="false"/>
  </sheetPr>
  <dimension ref="A1:I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5" min="4" style="0" width="14"/>
    <col collapsed="false" customWidth="true" hidden="false" outlineLevel="0" max="6" min="6" style="0" width="12"/>
    <col collapsed="false" customWidth="true" hidden="false" outlineLevel="0" max="7" min="7" style="0" width="38"/>
    <col collapsed="false" customWidth="true" hidden="false" outlineLevel="0" max="8" min="8" style="0" width="11"/>
    <col collapsed="false" customWidth="true" hidden="true" outlineLevel="0" max="9" min="9" style="0" width="12"/>
  </cols>
  <sheetData>
    <row r="1" customFormat="false" ht="25.5" hidden="false" customHeight="true" outlineLevel="0" collapsed="false">
      <c r="A1" s="5" t="s">
        <v>64</v>
      </c>
    </row>
    <row r="2" customFormat="false" ht="15" hidden="false" customHeight="false" outlineLevel="0" collapsed="false">
      <c r="A2" s="2" t="s">
        <v>65</v>
      </c>
    </row>
    <row r="3" customFormat="false" ht="15" hidden="false" customHeight="false" outlineLevel="0" collapsed="false">
      <c r="A3" s="6" t="s">
        <v>66</v>
      </c>
    </row>
    <row r="4" customFormat="false" ht="31.5" hidden="false" customHeight="true" outlineLevel="0" collapsed="false">
      <c r="A4" s="7" t="s">
        <v>67</v>
      </c>
      <c r="B4" s="7" t="s">
        <v>68</v>
      </c>
      <c r="C4" s="7" t="s">
        <v>69</v>
      </c>
      <c r="D4" s="7" t="s">
        <v>70</v>
      </c>
      <c r="E4" s="8" t="s">
        <v>31</v>
      </c>
      <c r="F4" s="7" t="s">
        <v>28</v>
      </c>
      <c r="G4" s="7" t="s">
        <v>33</v>
      </c>
      <c r="H4" s="7" t="s">
        <v>34</v>
      </c>
      <c r="I4" s="8" t="s">
        <v>35</v>
      </c>
    </row>
    <row r="5" customFormat="false" ht="15" hidden="false" customHeight="false" outlineLevel="0" collapsed="false">
      <c r="A5" s="9" t="s">
        <v>71</v>
      </c>
      <c r="B5" s="11" t="s">
        <v>72</v>
      </c>
      <c r="C5" s="12" t="n">
        <v>46328</v>
      </c>
      <c r="D5" s="11" t="s">
        <v>73</v>
      </c>
      <c r="E5" s="14" t="n">
        <f aca="true">IF(OR(C5="",D5="submitted",D5="accepted"),"",C5-TODAY())</f>
        <v>6</v>
      </c>
      <c r="F5" s="11" t="s">
        <v>45</v>
      </c>
      <c r="G5" s="9" t="s">
        <v>74</v>
      </c>
      <c r="H5" s="16" t="s">
        <v>41</v>
      </c>
      <c r="I5" s="17" t="n">
        <f aca="false">IF(E5="","",C5+ROW()/100000)</f>
        <v>46328.00005</v>
      </c>
    </row>
    <row r="6" customFormat="false" ht="23.85" hidden="false" customHeight="false" outlineLevel="0" collapsed="false">
      <c r="A6" s="9" t="s">
        <v>75</v>
      </c>
      <c r="B6" s="11" t="s">
        <v>76</v>
      </c>
      <c r="C6" s="12" t="n">
        <v>46402</v>
      </c>
      <c r="D6" s="11" t="s">
        <v>77</v>
      </c>
      <c r="E6" s="14" t="n">
        <f aca="true">IF(OR(C6="",D6="submitted",D6="accepted"),"",C6-TODAY())</f>
        <v>80</v>
      </c>
      <c r="F6" s="11" t="s">
        <v>45</v>
      </c>
      <c r="G6" s="9" t="s">
        <v>78</v>
      </c>
      <c r="H6" s="16" t="s">
        <v>41</v>
      </c>
      <c r="I6" s="17" t="n">
        <f aca="false">IF(E6="","",C6+ROW()/100000)</f>
        <v>46402.00006</v>
      </c>
    </row>
    <row r="7" customFormat="false" ht="23.85" hidden="false" customHeight="false" outlineLevel="0" collapsed="false">
      <c r="A7" s="9" t="s">
        <v>75</v>
      </c>
      <c r="B7" s="11" t="s">
        <v>79</v>
      </c>
      <c r="C7" s="12" t="n">
        <v>46660</v>
      </c>
      <c r="D7" s="11" t="s">
        <v>77</v>
      </c>
      <c r="E7" s="14" t="n">
        <f aca="true">IF(OR(C7="",D7="submitted",D7="accepted"),"",C7-TODAY())</f>
        <v>338</v>
      </c>
      <c r="F7" s="11" t="s">
        <v>39</v>
      </c>
      <c r="G7" s="9" t="s">
        <v>80</v>
      </c>
      <c r="H7" s="16" t="s">
        <v>41</v>
      </c>
      <c r="I7" s="17" t="n">
        <f aca="false">IF(E7="","",C7+ROW()/100000)</f>
        <v>46660.00007</v>
      </c>
    </row>
    <row r="8" customFormat="false" ht="15" hidden="false" customHeight="false" outlineLevel="0" collapsed="false">
      <c r="A8" s="18"/>
      <c r="B8" s="20"/>
      <c r="C8" s="21"/>
      <c r="D8" s="20"/>
      <c r="E8" s="14" t="str">
        <f aca="true">IF(OR(C8="",D8="submitted",D8="accepted"),"",C8-TODAY())</f>
        <v/>
      </c>
      <c r="F8" s="20"/>
      <c r="G8" s="18"/>
      <c r="H8" s="20"/>
      <c r="I8" s="17" t="str">
        <f aca="false">IF(E8="","",C8+ROW()/100000)</f>
        <v/>
      </c>
    </row>
    <row r="9" customFormat="false" ht="15" hidden="false" customHeight="false" outlineLevel="0" collapsed="false">
      <c r="A9" s="18"/>
      <c r="B9" s="20"/>
      <c r="C9" s="21"/>
      <c r="D9" s="20"/>
      <c r="E9" s="14" t="str">
        <f aca="true">IF(OR(C9="",D9="submitted",D9="accepted"),"",C9-TODAY())</f>
        <v/>
      </c>
      <c r="F9" s="20"/>
      <c r="G9" s="18"/>
      <c r="H9" s="20"/>
      <c r="I9" s="17" t="str">
        <f aca="false">IF(E9="","",C9+ROW()/100000)</f>
        <v/>
      </c>
    </row>
    <row r="10" customFormat="false" ht="15" hidden="false" customHeight="false" outlineLevel="0" collapsed="false">
      <c r="A10" s="18"/>
      <c r="B10" s="20"/>
      <c r="C10" s="21"/>
      <c r="D10" s="20"/>
      <c r="E10" s="14" t="str">
        <f aca="true">IF(OR(C10="",D10="submitted",D10="accepted"),"",C10-TODAY())</f>
        <v/>
      </c>
      <c r="F10" s="20"/>
      <c r="G10" s="18"/>
      <c r="H10" s="20"/>
      <c r="I10" s="17" t="str">
        <f aca="false">IF(E10="","",C10+ROW()/100000)</f>
        <v/>
      </c>
    </row>
    <row r="11" customFormat="false" ht="15" hidden="false" customHeight="false" outlineLevel="0" collapsed="false">
      <c r="A11" s="18"/>
      <c r="B11" s="20"/>
      <c r="C11" s="21"/>
      <c r="D11" s="20"/>
      <c r="E11" s="14" t="str">
        <f aca="true">IF(OR(C11="",D11="submitted",D11="accepted"),"",C11-TODAY())</f>
        <v/>
      </c>
      <c r="F11" s="20"/>
      <c r="G11" s="18"/>
      <c r="H11" s="20"/>
      <c r="I11" s="17" t="str">
        <f aca="false">IF(E11="","",C11+ROW()/100000)</f>
        <v/>
      </c>
    </row>
    <row r="12" customFormat="false" ht="15" hidden="false" customHeight="false" outlineLevel="0" collapsed="false">
      <c r="A12" s="18"/>
      <c r="B12" s="20"/>
      <c r="C12" s="21"/>
      <c r="D12" s="20"/>
      <c r="E12" s="14" t="str">
        <f aca="true">IF(OR(C12="",D12="submitted",D12="accepted"),"",C12-TODAY())</f>
        <v/>
      </c>
      <c r="F12" s="20"/>
      <c r="G12" s="18"/>
      <c r="H12" s="20"/>
      <c r="I12" s="17" t="str">
        <f aca="false">IF(E12="","",C12+ROW()/100000)</f>
        <v/>
      </c>
    </row>
    <row r="13" customFormat="false" ht="15" hidden="false" customHeight="false" outlineLevel="0" collapsed="false">
      <c r="A13" s="18"/>
      <c r="B13" s="20"/>
      <c r="C13" s="21"/>
      <c r="D13" s="20"/>
      <c r="E13" s="14" t="str">
        <f aca="true">IF(OR(C13="",D13="submitted",D13="accepted"),"",C13-TODAY())</f>
        <v/>
      </c>
      <c r="F13" s="20"/>
      <c r="G13" s="18"/>
      <c r="H13" s="20"/>
      <c r="I13" s="17" t="str">
        <f aca="false">IF(E13="","",C13+ROW()/100000)</f>
        <v/>
      </c>
    </row>
    <row r="14" customFormat="false" ht="15" hidden="false" customHeight="false" outlineLevel="0" collapsed="false">
      <c r="A14" s="18"/>
      <c r="B14" s="20"/>
      <c r="C14" s="21"/>
      <c r="D14" s="20"/>
      <c r="E14" s="14" t="str">
        <f aca="true">IF(OR(C14="",D14="submitted",D14="accepted"),"",C14-TODAY())</f>
        <v/>
      </c>
      <c r="F14" s="20"/>
      <c r="G14" s="18"/>
      <c r="H14" s="20"/>
      <c r="I14" s="17" t="str">
        <f aca="false">IF(E14="","",C14+ROW()/100000)</f>
        <v/>
      </c>
    </row>
    <row r="15" customFormat="false" ht="15" hidden="false" customHeight="false" outlineLevel="0" collapsed="false">
      <c r="A15" s="18"/>
      <c r="B15" s="20"/>
      <c r="C15" s="21"/>
      <c r="D15" s="20"/>
      <c r="E15" s="14" t="str">
        <f aca="true">IF(OR(C15="",D15="submitted",D15="accepted"),"",C15-TODAY())</f>
        <v/>
      </c>
      <c r="F15" s="20"/>
      <c r="G15" s="18"/>
      <c r="H15" s="20"/>
      <c r="I15" s="17" t="str">
        <f aca="false">IF(E15="","",C15+ROW()/100000)</f>
        <v/>
      </c>
    </row>
    <row r="16" customFormat="false" ht="15" hidden="false" customHeight="false" outlineLevel="0" collapsed="false">
      <c r="A16" s="18"/>
      <c r="B16" s="20"/>
      <c r="C16" s="21"/>
      <c r="D16" s="20"/>
      <c r="E16" s="14" t="str">
        <f aca="true">IF(OR(C16="",D16="submitted",D16="accepted"),"",C16-TODAY())</f>
        <v/>
      </c>
      <c r="F16" s="20"/>
      <c r="G16" s="18"/>
      <c r="H16" s="20"/>
      <c r="I16" s="17" t="str">
        <f aca="false">IF(E16="","",C16+ROW()/100000)</f>
        <v/>
      </c>
    </row>
    <row r="17" customFormat="false" ht="15" hidden="false" customHeight="false" outlineLevel="0" collapsed="false">
      <c r="A17" s="18"/>
      <c r="B17" s="20"/>
      <c r="C17" s="21"/>
      <c r="D17" s="20"/>
      <c r="E17" s="14" t="str">
        <f aca="true">IF(OR(C17="",D17="submitted",D17="accepted"),"",C17-TODAY())</f>
        <v/>
      </c>
      <c r="F17" s="20"/>
      <c r="G17" s="18"/>
      <c r="H17" s="20"/>
      <c r="I17" s="17" t="str">
        <f aca="false">IF(E17="","",C17+ROW()/100000)</f>
        <v/>
      </c>
    </row>
    <row r="18" customFormat="false" ht="15" hidden="false" customHeight="false" outlineLevel="0" collapsed="false">
      <c r="A18" s="18"/>
      <c r="B18" s="20"/>
      <c r="C18" s="21"/>
      <c r="D18" s="20"/>
      <c r="E18" s="14" t="str">
        <f aca="true">IF(OR(C18="",D18="submitted",D18="accepted"),"",C18-TODAY())</f>
        <v/>
      </c>
      <c r="F18" s="20"/>
      <c r="G18" s="18"/>
      <c r="H18" s="20"/>
      <c r="I18" s="17" t="str">
        <f aca="false">IF(E18="","",C18+ROW()/100000)</f>
        <v/>
      </c>
    </row>
    <row r="19" customFormat="false" ht="15" hidden="false" customHeight="false" outlineLevel="0" collapsed="false">
      <c r="A19" s="18"/>
      <c r="B19" s="20"/>
      <c r="C19" s="21"/>
      <c r="D19" s="20"/>
      <c r="E19" s="14" t="str">
        <f aca="true">IF(OR(C19="",D19="submitted",D19="accepted"),"",C19-TODAY())</f>
        <v/>
      </c>
      <c r="F19" s="20"/>
      <c r="G19" s="18"/>
      <c r="H19" s="20"/>
      <c r="I19" s="17" t="str">
        <f aca="false">IF(E19="","",C19+ROW()/100000)</f>
        <v/>
      </c>
    </row>
    <row r="20" customFormat="false" ht="15" hidden="false" customHeight="false" outlineLevel="0" collapsed="false">
      <c r="A20" s="18"/>
      <c r="B20" s="20"/>
      <c r="C20" s="21"/>
      <c r="D20" s="20"/>
      <c r="E20" s="14" t="str">
        <f aca="true">IF(OR(C20="",D20="submitted",D20="accepted"),"",C20-TODAY())</f>
        <v/>
      </c>
      <c r="F20" s="20"/>
      <c r="G20" s="18"/>
      <c r="H20" s="20"/>
      <c r="I20" s="17" t="str">
        <f aca="false">IF(E20="","",C20+ROW()/100000)</f>
        <v/>
      </c>
    </row>
    <row r="21" customFormat="false" ht="15" hidden="false" customHeight="false" outlineLevel="0" collapsed="false">
      <c r="A21" s="18"/>
      <c r="B21" s="20"/>
      <c r="C21" s="21"/>
      <c r="D21" s="20"/>
      <c r="E21" s="14" t="str">
        <f aca="true">IF(OR(C21="",D21="submitted",D21="accepted"),"",C21-TODAY())</f>
        <v/>
      </c>
      <c r="F21" s="20"/>
      <c r="G21" s="18"/>
      <c r="H21" s="20"/>
      <c r="I21" s="17" t="str">
        <f aca="false">IF(E21="","",C21+ROW()/100000)</f>
        <v/>
      </c>
    </row>
    <row r="22" customFormat="false" ht="15" hidden="false" customHeight="false" outlineLevel="0" collapsed="false">
      <c r="A22" s="18"/>
      <c r="B22" s="20"/>
      <c r="C22" s="21"/>
      <c r="D22" s="20"/>
      <c r="E22" s="14" t="str">
        <f aca="true">IF(OR(C22="",D22="submitted",D22="accepted"),"",C22-TODAY())</f>
        <v/>
      </c>
      <c r="F22" s="20"/>
      <c r="G22" s="18"/>
      <c r="H22" s="20"/>
      <c r="I22" s="17" t="str">
        <f aca="false">IF(E22="","",C22+ROW()/100000)</f>
        <v/>
      </c>
    </row>
    <row r="23" customFormat="false" ht="15" hidden="false" customHeight="false" outlineLevel="0" collapsed="false">
      <c r="A23" s="18"/>
      <c r="B23" s="20"/>
      <c r="C23" s="21"/>
      <c r="D23" s="20"/>
      <c r="E23" s="14" t="str">
        <f aca="true">IF(OR(C23="",D23="submitted",D23="accepted"),"",C23-TODAY())</f>
        <v/>
      </c>
      <c r="F23" s="20"/>
      <c r="G23" s="18"/>
      <c r="H23" s="20"/>
      <c r="I23" s="17" t="str">
        <f aca="false">IF(E23="","",C23+ROW()/100000)</f>
        <v/>
      </c>
    </row>
    <row r="24" customFormat="false" ht="15" hidden="false" customHeight="false" outlineLevel="0" collapsed="false">
      <c r="A24" s="18"/>
      <c r="B24" s="20"/>
      <c r="C24" s="21"/>
      <c r="D24" s="20"/>
      <c r="E24" s="14" t="str">
        <f aca="true">IF(OR(C24="",D24="submitted",D24="accepted"),"",C24-TODAY())</f>
        <v/>
      </c>
      <c r="F24" s="20"/>
      <c r="G24" s="18"/>
      <c r="H24" s="20"/>
      <c r="I24" s="17" t="str">
        <f aca="false">IF(E24="","",C24+ROW()/100000)</f>
        <v/>
      </c>
    </row>
    <row r="25" customFormat="false" ht="15" hidden="false" customHeight="false" outlineLevel="0" collapsed="false">
      <c r="A25" s="18"/>
      <c r="B25" s="20"/>
      <c r="C25" s="21"/>
      <c r="D25" s="20"/>
      <c r="E25" s="14" t="str">
        <f aca="true">IF(OR(C25="",D25="submitted",D25="accepted"),"",C25-TODAY())</f>
        <v/>
      </c>
      <c r="F25" s="20"/>
      <c r="G25" s="18"/>
      <c r="H25" s="20"/>
      <c r="I25" s="17" t="str">
        <f aca="false">IF(E25="","",C25+ROW()/100000)</f>
        <v/>
      </c>
    </row>
    <row r="26" customFormat="false" ht="15" hidden="false" customHeight="false" outlineLevel="0" collapsed="false">
      <c r="A26" s="18"/>
      <c r="B26" s="20"/>
      <c r="C26" s="21"/>
      <c r="D26" s="20"/>
      <c r="E26" s="14" t="str">
        <f aca="true">IF(OR(C26="",D26="submitted",D26="accepted"),"",C26-TODAY())</f>
        <v/>
      </c>
      <c r="F26" s="20"/>
      <c r="G26" s="18"/>
      <c r="H26" s="20"/>
      <c r="I26" s="17" t="str">
        <f aca="false">IF(E26="","",C26+ROW()/100000)</f>
        <v/>
      </c>
    </row>
    <row r="27" customFormat="false" ht="15" hidden="false" customHeight="false" outlineLevel="0" collapsed="false">
      <c r="A27" s="18"/>
      <c r="B27" s="20"/>
      <c r="C27" s="21"/>
      <c r="D27" s="20"/>
      <c r="E27" s="14" t="str">
        <f aca="true">IF(OR(C27="",D27="submitted",D27="accepted"),"",C27-TODAY())</f>
        <v/>
      </c>
      <c r="F27" s="20"/>
      <c r="G27" s="18"/>
      <c r="H27" s="20"/>
      <c r="I27" s="17" t="str">
        <f aca="false">IF(E27="","",C27+ROW()/100000)</f>
        <v/>
      </c>
    </row>
    <row r="28" customFormat="false" ht="15" hidden="false" customHeight="false" outlineLevel="0" collapsed="false">
      <c r="A28" s="18"/>
      <c r="B28" s="20"/>
      <c r="C28" s="21"/>
      <c r="D28" s="20"/>
      <c r="E28" s="14" t="str">
        <f aca="true">IF(OR(C28="",D28="submitted",D28="accepted"),"",C28-TODAY())</f>
        <v/>
      </c>
      <c r="F28" s="20"/>
      <c r="G28" s="18"/>
      <c r="H28" s="20"/>
      <c r="I28" s="17" t="str">
        <f aca="false">IF(E28="","",C28+ROW()/100000)</f>
        <v/>
      </c>
    </row>
    <row r="29" customFormat="false" ht="15" hidden="false" customHeight="false" outlineLevel="0" collapsed="false">
      <c r="A29" s="18"/>
      <c r="B29" s="20"/>
      <c r="C29" s="21"/>
      <c r="D29" s="20"/>
      <c r="E29" s="14" t="str">
        <f aca="true">IF(OR(C29="",D29="submitted",D29="accepted"),"",C29-TODAY())</f>
        <v/>
      </c>
      <c r="F29" s="20"/>
      <c r="G29" s="18"/>
      <c r="H29" s="20"/>
      <c r="I29" s="17" t="str">
        <f aca="false">IF(E29="","",C29+ROW()/100000)</f>
        <v/>
      </c>
    </row>
    <row r="30" customFormat="false" ht="15" hidden="false" customHeight="false" outlineLevel="0" collapsed="false">
      <c r="A30" s="18"/>
      <c r="B30" s="20"/>
      <c r="C30" s="21"/>
      <c r="D30" s="20"/>
      <c r="E30" s="14" t="str">
        <f aca="true">IF(OR(C30="",D30="submitted",D30="accepted"),"",C30-TODAY())</f>
        <v/>
      </c>
      <c r="F30" s="20"/>
      <c r="G30" s="18"/>
      <c r="H30" s="20"/>
      <c r="I30" s="17" t="str">
        <f aca="false">IF(E30="","",C30+ROW()/100000)</f>
        <v/>
      </c>
    </row>
    <row r="31" customFormat="false" ht="15" hidden="false" customHeight="false" outlineLevel="0" collapsed="false">
      <c r="A31" s="18"/>
      <c r="B31" s="20"/>
      <c r="C31" s="21"/>
      <c r="D31" s="20"/>
      <c r="E31" s="14" t="str">
        <f aca="true">IF(OR(C31="",D31="submitted",D31="accepted"),"",C31-TODAY())</f>
        <v/>
      </c>
      <c r="F31" s="20"/>
      <c r="G31" s="18"/>
      <c r="H31" s="20"/>
      <c r="I31" s="17" t="str">
        <f aca="false">IF(E31="","",C31+ROW()/100000)</f>
        <v/>
      </c>
    </row>
    <row r="32" customFormat="false" ht="15" hidden="false" customHeight="false" outlineLevel="0" collapsed="false">
      <c r="A32" s="18"/>
      <c r="B32" s="20"/>
      <c r="C32" s="21"/>
      <c r="D32" s="20"/>
      <c r="E32" s="14" t="str">
        <f aca="true">IF(OR(C32="",D32="submitted",D32="accepted"),"",C32-TODAY())</f>
        <v/>
      </c>
      <c r="F32" s="20"/>
      <c r="G32" s="18"/>
      <c r="H32" s="20"/>
      <c r="I32" s="17" t="str">
        <f aca="false">IF(E32="","",C32+ROW()/100000)</f>
        <v/>
      </c>
    </row>
    <row r="33" customFormat="false" ht="15" hidden="false" customHeight="false" outlineLevel="0" collapsed="false">
      <c r="A33" s="18"/>
      <c r="B33" s="20"/>
      <c r="C33" s="21"/>
      <c r="D33" s="20"/>
      <c r="E33" s="14" t="str">
        <f aca="true">IF(OR(C33="",D33="submitted",D33="accepted"),"",C33-TODAY())</f>
        <v/>
      </c>
      <c r="F33" s="20"/>
      <c r="G33" s="18"/>
      <c r="H33" s="20"/>
      <c r="I33" s="17" t="str">
        <f aca="false">IF(E33="","",C33+ROW()/100000)</f>
        <v/>
      </c>
    </row>
    <row r="34" customFormat="false" ht="15" hidden="false" customHeight="false" outlineLevel="0" collapsed="false">
      <c r="A34" s="18"/>
      <c r="B34" s="20"/>
      <c r="C34" s="21"/>
      <c r="D34" s="20"/>
      <c r="E34" s="14" t="str">
        <f aca="true">IF(OR(C34="",D34="submitted",D34="accepted"),"",C34-TODAY())</f>
        <v/>
      </c>
      <c r="F34" s="20"/>
      <c r="G34" s="18"/>
      <c r="H34" s="20"/>
      <c r="I34" s="17" t="str">
        <f aca="false">IF(E34="","",C34+ROW()/100000)</f>
        <v/>
      </c>
    </row>
    <row r="35" customFormat="false" ht="15" hidden="false" customHeight="false" outlineLevel="0" collapsed="false">
      <c r="A35" s="18"/>
      <c r="B35" s="20"/>
      <c r="C35" s="21"/>
      <c r="D35" s="20"/>
      <c r="E35" s="14" t="str">
        <f aca="true">IF(OR(C35="",D35="submitted",D35="accepted"),"",C35-TODAY())</f>
        <v/>
      </c>
      <c r="F35" s="20"/>
      <c r="G35" s="18"/>
      <c r="H35" s="20"/>
      <c r="I35" s="17" t="str">
        <f aca="false">IF(E35="","",C35+ROW()/100000)</f>
        <v/>
      </c>
    </row>
    <row r="36" customFormat="false" ht="15" hidden="false" customHeight="false" outlineLevel="0" collapsed="false">
      <c r="A36" s="18"/>
      <c r="B36" s="20"/>
      <c r="C36" s="21"/>
      <c r="D36" s="20"/>
      <c r="E36" s="14" t="str">
        <f aca="true">IF(OR(C36="",D36="submitted",D36="accepted"),"",C36-TODAY())</f>
        <v/>
      </c>
      <c r="F36" s="20"/>
      <c r="G36" s="18"/>
      <c r="H36" s="20"/>
      <c r="I36" s="17" t="str">
        <f aca="false">IF(E36="","",C36+ROW()/100000)</f>
        <v/>
      </c>
    </row>
    <row r="37" customFormat="false" ht="15" hidden="false" customHeight="false" outlineLevel="0" collapsed="false">
      <c r="A37" s="18"/>
      <c r="B37" s="20"/>
      <c r="C37" s="21"/>
      <c r="D37" s="20"/>
      <c r="E37" s="14" t="str">
        <f aca="true">IF(OR(C37="",D37="submitted",D37="accepted"),"",C37-TODAY())</f>
        <v/>
      </c>
      <c r="F37" s="20"/>
      <c r="G37" s="18"/>
      <c r="H37" s="20"/>
      <c r="I37" s="17" t="str">
        <f aca="false">IF(E37="","",C37+ROW()/100000)</f>
        <v/>
      </c>
    </row>
    <row r="38" customFormat="false" ht="15" hidden="false" customHeight="false" outlineLevel="0" collapsed="false">
      <c r="A38" s="18"/>
      <c r="B38" s="20"/>
      <c r="C38" s="21"/>
      <c r="D38" s="20"/>
      <c r="E38" s="14" t="str">
        <f aca="true">IF(OR(C38="",D38="submitted",D38="accepted"),"",C38-TODAY())</f>
        <v/>
      </c>
      <c r="F38" s="20"/>
      <c r="G38" s="18"/>
      <c r="H38" s="20"/>
      <c r="I38" s="17" t="str">
        <f aca="false">IF(E38="","",C38+ROW()/100000)</f>
        <v/>
      </c>
    </row>
    <row r="39" customFormat="false" ht="15" hidden="false" customHeight="false" outlineLevel="0" collapsed="false">
      <c r="A39" s="18"/>
      <c r="B39" s="20"/>
      <c r="C39" s="21"/>
      <c r="D39" s="20"/>
      <c r="E39" s="14" t="str">
        <f aca="true">IF(OR(C39="",D39="submitted",D39="accepted"),"",C39-TODAY())</f>
        <v/>
      </c>
      <c r="F39" s="20"/>
      <c r="G39" s="18"/>
      <c r="H39" s="20"/>
      <c r="I39" s="17" t="str">
        <f aca="false">IF(E39="","",C39+ROW()/100000)</f>
        <v/>
      </c>
    </row>
    <row r="40" customFormat="false" ht="15" hidden="false" customHeight="false" outlineLevel="0" collapsed="false">
      <c r="A40" s="18"/>
      <c r="B40" s="20"/>
      <c r="C40" s="21"/>
      <c r="D40" s="20"/>
      <c r="E40" s="14" t="str">
        <f aca="true">IF(OR(C40="",D40="submitted",D40="accepted"),"",C40-TODAY())</f>
        <v/>
      </c>
      <c r="F40" s="20"/>
      <c r="G40" s="18"/>
      <c r="H40" s="20"/>
      <c r="I40" s="17" t="str">
        <f aca="false">IF(E40="","",C40+ROW()/100000)</f>
        <v/>
      </c>
    </row>
    <row r="41" customFormat="false" ht="15" hidden="false" customHeight="false" outlineLevel="0" collapsed="false">
      <c r="A41" s="18"/>
      <c r="B41" s="20"/>
      <c r="C41" s="21"/>
      <c r="D41" s="20"/>
      <c r="E41" s="14" t="str">
        <f aca="true">IF(OR(C41="",D41="submitted",D41="accepted"),"",C41-TODAY())</f>
        <v/>
      </c>
      <c r="F41" s="20"/>
      <c r="G41" s="18"/>
      <c r="H41" s="20"/>
      <c r="I41" s="17" t="str">
        <f aca="false">IF(E41="","",C41+ROW()/100000)</f>
        <v/>
      </c>
    </row>
    <row r="42" customFormat="false" ht="15" hidden="false" customHeight="false" outlineLevel="0" collapsed="false">
      <c r="A42" s="18"/>
      <c r="B42" s="20"/>
      <c r="C42" s="21"/>
      <c r="D42" s="20"/>
      <c r="E42" s="14" t="str">
        <f aca="true">IF(OR(C42="",D42="submitted",D42="accepted"),"",C42-TODAY())</f>
        <v/>
      </c>
      <c r="F42" s="20"/>
      <c r="G42" s="18"/>
      <c r="H42" s="20"/>
      <c r="I42" s="17" t="str">
        <f aca="false">IF(E42="","",C42+ROW()/100000)</f>
        <v/>
      </c>
    </row>
    <row r="43" customFormat="false" ht="15" hidden="false" customHeight="false" outlineLevel="0" collapsed="false">
      <c r="A43" s="18"/>
      <c r="B43" s="20"/>
      <c r="C43" s="21"/>
      <c r="D43" s="20"/>
      <c r="E43" s="14" t="str">
        <f aca="true">IF(OR(C43="",D43="submitted",D43="accepted"),"",C43-TODAY())</f>
        <v/>
      </c>
      <c r="F43" s="20"/>
      <c r="G43" s="18"/>
      <c r="H43" s="20"/>
      <c r="I43" s="17" t="str">
        <f aca="false">IF(E43="","",C43+ROW()/100000)</f>
        <v/>
      </c>
    </row>
    <row r="44" customFormat="false" ht="15" hidden="false" customHeight="false" outlineLevel="0" collapsed="false">
      <c r="A44" s="18"/>
      <c r="B44" s="20"/>
      <c r="C44" s="21"/>
      <c r="D44" s="20"/>
      <c r="E44" s="14" t="str">
        <f aca="true">IF(OR(C44="",D44="submitted",D44="accepted"),"",C44-TODAY())</f>
        <v/>
      </c>
      <c r="F44" s="20"/>
      <c r="G44" s="18"/>
      <c r="H44" s="20"/>
      <c r="I44" s="17" t="str">
        <f aca="false">IF(E44="","",C44+ROW()/100000)</f>
        <v/>
      </c>
    </row>
    <row r="45" customFormat="false" ht="15" hidden="false" customHeight="false" outlineLevel="0" collapsed="false">
      <c r="A45" s="18"/>
      <c r="B45" s="20"/>
      <c r="C45" s="21"/>
      <c r="D45" s="20"/>
      <c r="E45" s="14" t="str">
        <f aca="true">IF(OR(C45="",D45="submitted",D45="accepted"),"",C45-TODAY())</f>
        <v/>
      </c>
      <c r="F45" s="20"/>
      <c r="G45" s="18"/>
      <c r="H45" s="20"/>
      <c r="I45" s="17" t="str">
        <f aca="false">IF(E45="","",C45+ROW()/100000)</f>
        <v/>
      </c>
    </row>
    <row r="46" customFormat="false" ht="15" hidden="false" customHeight="false" outlineLevel="0" collapsed="false">
      <c r="A46" s="18"/>
      <c r="B46" s="20"/>
      <c r="C46" s="21"/>
      <c r="D46" s="20"/>
      <c r="E46" s="14" t="str">
        <f aca="true">IF(OR(C46="",D46="submitted",D46="accepted"),"",C46-TODAY())</f>
        <v/>
      </c>
      <c r="F46" s="20"/>
      <c r="G46" s="18"/>
      <c r="H46" s="20"/>
      <c r="I46" s="17" t="str">
        <f aca="false">IF(E46="","",C46+ROW()/100000)</f>
        <v/>
      </c>
    </row>
    <row r="47" customFormat="false" ht="15" hidden="false" customHeight="false" outlineLevel="0" collapsed="false">
      <c r="A47" s="18"/>
      <c r="B47" s="20"/>
      <c r="C47" s="21"/>
      <c r="D47" s="20"/>
      <c r="E47" s="14" t="str">
        <f aca="true">IF(OR(C47="",D47="submitted",D47="accepted"),"",C47-TODAY())</f>
        <v/>
      </c>
      <c r="F47" s="20"/>
      <c r="G47" s="18"/>
      <c r="H47" s="20"/>
      <c r="I47" s="17" t="str">
        <f aca="false">IF(E47="","",C47+ROW()/100000)</f>
        <v/>
      </c>
    </row>
    <row r="48" customFormat="false" ht="15" hidden="false" customHeight="false" outlineLevel="0" collapsed="false">
      <c r="A48" s="18"/>
      <c r="B48" s="20"/>
      <c r="C48" s="21"/>
      <c r="D48" s="20"/>
      <c r="E48" s="14" t="str">
        <f aca="true">IF(OR(C48="",D48="submitted",D48="accepted"),"",C48-TODAY())</f>
        <v/>
      </c>
      <c r="F48" s="20"/>
      <c r="G48" s="18"/>
      <c r="H48" s="20"/>
      <c r="I48" s="17" t="str">
        <f aca="false">IF(E48="","",C48+ROW()/100000)</f>
        <v/>
      </c>
    </row>
    <row r="49" customFormat="false" ht="15" hidden="false" customHeight="false" outlineLevel="0" collapsed="false">
      <c r="A49" s="18"/>
      <c r="B49" s="20"/>
      <c r="C49" s="21"/>
      <c r="D49" s="20"/>
      <c r="E49" s="14" t="str">
        <f aca="true">IF(OR(C49="",D49="submitted",D49="accepted"),"",C49-TODAY())</f>
        <v/>
      </c>
      <c r="F49" s="20"/>
      <c r="G49" s="18"/>
      <c r="H49" s="20"/>
      <c r="I49" s="17" t="str">
        <f aca="false">IF(E49="","",C49+ROW()/100000)</f>
        <v/>
      </c>
    </row>
    <row r="50" customFormat="false" ht="15" hidden="false" customHeight="false" outlineLevel="0" collapsed="false">
      <c r="A50" s="18"/>
      <c r="B50" s="20"/>
      <c r="C50" s="21"/>
      <c r="D50" s="20"/>
      <c r="E50" s="14" t="str">
        <f aca="true">IF(OR(C50="",D50="submitted",D50="accepted"),"",C50-TODAY())</f>
        <v/>
      </c>
      <c r="F50" s="20"/>
      <c r="G50" s="18"/>
      <c r="H50" s="20"/>
      <c r="I50" s="17" t="str">
        <f aca="false">IF(E50="","",C50+ROW()/100000)</f>
        <v/>
      </c>
    </row>
    <row r="51" customFormat="false" ht="15" hidden="false" customHeight="false" outlineLevel="0" collapsed="false">
      <c r="A51" s="18"/>
      <c r="B51" s="20"/>
      <c r="C51" s="21"/>
      <c r="D51" s="20"/>
      <c r="E51" s="14" t="str">
        <f aca="true">IF(OR(C51="",D51="submitted",D51="accepted"),"",C51-TODAY())</f>
        <v/>
      </c>
      <c r="F51" s="20"/>
      <c r="G51" s="18"/>
      <c r="H51" s="20"/>
      <c r="I51" s="17" t="str">
        <f aca="false">IF(E51="","",C51+ROW()/100000)</f>
        <v/>
      </c>
    </row>
    <row r="52" customFormat="false" ht="15" hidden="false" customHeight="false" outlineLevel="0" collapsed="false">
      <c r="A52" s="18"/>
      <c r="B52" s="20"/>
      <c r="C52" s="21"/>
      <c r="D52" s="20"/>
      <c r="E52" s="14" t="str">
        <f aca="true">IF(OR(C52="",D52="submitted",D52="accepted"),"",C52-TODAY())</f>
        <v/>
      </c>
      <c r="F52" s="20"/>
      <c r="G52" s="18"/>
      <c r="H52" s="20"/>
      <c r="I52" s="17" t="str">
        <f aca="false">IF(E52="","",C52+ROW()/100000)</f>
        <v/>
      </c>
    </row>
    <row r="53" customFormat="false" ht="15" hidden="false" customHeight="false" outlineLevel="0" collapsed="false">
      <c r="A53" s="18"/>
      <c r="B53" s="20"/>
      <c r="C53" s="21"/>
      <c r="D53" s="20"/>
      <c r="E53" s="14" t="str">
        <f aca="true">IF(OR(C53="",D53="submitted",D53="accepted"),"",C53-TODAY())</f>
        <v/>
      </c>
      <c r="F53" s="20"/>
      <c r="G53" s="18"/>
      <c r="H53" s="20"/>
      <c r="I53" s="17" t="str">
        <f aca="false">IF(E53="","",C53+ROW()/100000)</f>
        <v/>
      </c>
    </row>
    <row r="54" customFormat="false" ht="15" hidden="false" customHeight="false" outlineLevel="0" collapsed="false">
      <c r="A54" s="18"/>
      <c r="B54" s="20"/>
      <c r="C54" s="21"/>
      <c r="D54" s="20"/>
      <c r="E54" s="14" t="str">
        <f aca="true">IF(OR(C54="",D54="submitted",D54="accepted"),"",C54-TODAY())</f>
        <v/>
      </c>
      <c r="F54" s="20"/>
      <c r="G54" s="18"/>
      <c r="H54" s="20"/>
      <c r="I54" s="17" t="str">
        <f aca="false">IF(E54="","",C54+ROW()/100000)</f>
        <v/>
      </c>
    </row>
    <row r="55" customFormat="false" ht="15" hidden="false" customHeight="false" outlineLevel="0" collapsed="false">
      <c r="A55" s="18"/>
      <c r="B55" s="20"/>
      <c r="C55" s="21"/>
      <c r="D55" s="20"/>
      <c r="E55" s="14" t="str">
        <f aca="true">IF(OR(C55="",D55="submitted",D55="accepted"),"",C55-TODAY())</f>
        <v/>
      </c>
      <c r="F55" s="20"/>
      <c r="G55" s="18"/>
      <c r="H55" s="20"/>
      <c r="I55" s="17" t="str">
        <f aca="false">IF(E55="","",C55+ROW()/100000)</f>
        <v/>
      </c>
    </row>
    <row r="56" customFormat="false" ht="15" hidden="false" customHeight="false" outlineLevel="0" collapsed="false">
      <c r="A56" s="18"/>
      <c r="B56" s="20"/>
      <c r="C56" s="21"/>
      <c r="D56" s="20"/>
      <c r="E56" s="14" t="str">
        <f aca="true">IF(OR(C56="",D56="submitted",D56="accepted"),"",C56-TODAY())</f>
        <v/>
      </c>
      <c r="F56" s="20"/>
      <c r="G56" s="18"/>
      <c r="H56" s="20"/>
      <c r="I56" s="17" t="str">
        <f aca="false">IF(E56="","",C56+ROW()/100000)</f>
        <v/>
      </c>
    </row>
    <row r="57" customFormat="false" ht="15" hidden="false" customHeight="false" outlineLevel="0" collapsed="false">
      <c r="A57" s="18"/>
      <c r="B57" s="20"/>
      <c r="C57" s="21"/>
      <c r="D57" s="20"/>
      <c r="E57" s="14" t="str">
        <f aca="true">IF(OR(C57="",D57="submitted",D57="accepted"),"",C57-TODAY())</f>
        <v/>
      </c>
      <c r="F57" s="20"/>
      <c r="G57" s="18"/>
      <c r="H57" s="20"/>
      <c r="I57" s="17" t="str">
        <f aca="false">IF(E57="","",C57+ROW()/100000)</f>
        <v/>
      </c>
    </row>
    <row r="58" customFormat="false" ht="15" hidden="false" customHeight="false" outlineLevel="0" collapsed="false">
      <c r="A58" s="18"/>
      <c r="B58" s="20"/>
      <c r="C58" s="21"/>
      <c r="D58" s="20"/>
      <c r="E58" s="14" t="str">
        <f aca="true">IF(OR(C58="",D58="submitted",D58="accepted"),"",C58-TODAY())</f>
        <v/>
      </c>
      <c r="F58" s="20"/>
      <c r="G58" s="18"/>
      <c r="H58" s="20"/>
      <c r="I58" s="17" t="str">
        <f aca="false">IF(E58="","",C58+ROW()/100000)</f>
        <v/>
      </c>
    </row>
    <row r="59" customFormat="false" ht="15" hidden="false" customHeight="false" outlineLevel="0" collapsed="false">
      <c r="A59" s="18"/>
      <c r="B59" s="20"/>
      <c r="C59" s="21"/>
      <c r="D59" s="20"/>
      <c r="E59" s="14" t="str">
        <f aca="true">IF(OR(C59="",D59="submitted",D59="accepted"),"",C59-TODAY())</f>
        <v/>
      </c>
      <c r="F59" s="20"/>
      <c r="G59" s="18"/>
      <c r="H59" s="20"/>
      <c r="I59" s="17" t="str">
        <f aca="false">IF(E59="","",C59+ROW()/100000)</f>
        <v/>
      </c>
    </row>
    <row r="60" customFormat="false" ht="15" hidden="false" customHeight="false" outlineLevel="0" collapsed="false">
      <c r="A60" s="18"/>
      <c r="B60" s="20"/>
      <c r="C60" s="21"/>
      <c r="D60" s="20"/>
      <c r="E60" s="14" t="str">
        <f aca="true">IF(OR(C60="",D60="submitted",D60="accepted"),"",C60-TODAY())</f>
        <v/>
      </c>
      <c r="F60" s="20"/>
      <c r="G60" s="18"/>
      <c r="H60" s="20"/>
      <c r="I60" s="17" t="str">
        <f aca="false">IF(E60="","",C60+ROW()/100000)</f>
        <v/>
      </c>
    </row>
    <row r="61" customFormat="false" ht="15" hidden="false" customHeight="false" outlineLevel="0" collapsed="false">
      <c r="A61" s="18"/>
      <c r="B61" s="20"/>
      <c r="C61" s="21"/>
      <c r="D61" s="20"/>
      <c r="E61" s="14" t="str">
        <f aca="true">IF(OR(C61="",D61="submitted",D61="accepted"),"",C61-TODAY())</f>
        <v/>
      </c>
      <c r="F61" s="20"/>
      <c r="G61" s="18"/>
      <c r="H61" s="20"/>
      <c r="I61" s="17" t="str">
        <f aca="false">IF(E61="","",C61+ROW()/100000)</f>
        <v/>
      </c>
    </row>
    <row r="62" customFormat="false" ht="15" hidden="false" customHeight="false" outlineLevel="0" collapsed="false">
      <c r="A62" s="18"/>
      <c r="B62" s="20"/>
      <c r="C62" s="21"/>
      <c r="D62" s="20"/>
      <c r="E62" s="14" t="str">
        <f aca="true">IF(OR(C62="",D62="submitted",D62="accepted"),"",C62-TODAY())</f>
        <v/>
      </c>
      <c r="F62" s="20"/>
      <c r="G62" s="18"/>
      <c r="H62" s="20"/>
      <c r="I62" s="17" t="str">
        <f aca="false">IF(E62="","",C62+ROW()/100000)</f>
        <v/>
      </c>
    </row>
    <row r="63" customFormat="false" ht="15" hidden="false" customHeight="false" outlineLevel="0" collapsed="false">
      <c r="A63" s="18"/>
      <c r="B63" s="20"/>
      <c r="C63" s="21"/>
      <c r="D63" s="20"/>
      <c r="E63" s="14" t="str">
        <f aca="true">IF(OR(C63="",D63="submitted",D63="accepted"),"",C63-TODAY())</f>
        <v/>
      </c>
      <c r="F63" s="20"/>
      <c r="G63" s="18"/>
      <c r="H63" s="20"/>
      <c r="I63" s="17" t="str">
        <f aca="false">IF(E63="","",C63+ROW()/100000)</f>
        <v/>
      </c>
    </row>
    <row r="64" customFormat="false" ht="15" hidden="false" customHeight="false" outlineLevel="0" collapsed="false">
      <c r="A64" s="18"/>
      <c r="B64" s="20"/>
      <c r="C64" s="21"/>
      <c r="D64" s="20"/>
      <c r="E64" s="14" t="str">
        <f aca="true">IF(OR(C64="",D64="submitted",D64="accepted"),"",C64-TODAY())</f>
        <v/>
      </c>
      <c r="F64" s="20"/>
      <c r="G64" s="18"/>
      <c r="H64" s="20"/>
      <c r="I64" s="17" t="str">
        <f aca="false">IF(E64="","",C64+ROW()/100000)</f>
        <v/>
      </c>
    </row>
    <row r="65" customFormat="false" ht="15" hidden="false" customHeight="false" outlineLevel="0" collapsed="false">
      <c r="A65" s="18"/>
      <c r="B65" s="20"/>
      <c r="C65" s="21"/>
      <c r="D65" s="20"/>
      <c r="E65" s="14" t="str">
        <f aca="true">IF(OR(C65="",D65="submitted",D65="accepted"),"",C65-TODAY())</f>
        <v/>
      </c>
      <c r="F65" s="20"/>
      <c r="G65" s="18"/>
      <c r="H65" s="20"/>
      <c r="I65" s="17" t="str">
        <f aca="false">IF(E65="","",C65+ROW()/100000)</f>
        <v/>
      </c>
    </row>
    <row r="66" customFormat="false" ht="15" hidden="false" customHeight="false" outlineLevel="0" collapsed="false">
      <c r="A66" s="18"/>
      <c r="B66" s="20"/>
      <c r="C66" s="21"/>
      <c r="D66" s="20"/>
      <c r="E66" s="14" t="str">
        <f aca="true">IF(OR(C66="",D66="submitted",D66="accepted"),"",C66-TODAY())</f>
        <v/>
      </c>
      <c r="F66" s="20"/>
      <c r="G66" s="18"/>
      <c r="H66" s="20"/>
      <c r="I66" s="17" t="str">
        <f aca="false">IF(E66="","",C66+ROW()/100000)</f>
        <v/>
      </c>
    </row>
    <row r="67" customFormat="false" ht="15" hidden="false" customHeight="false" outlineLevel="0" collapsed="false">
      <c r="A67" s="18"/>
      <c r="B67" s="20"/>
      <c r="C67" s="21"/>
      <c r="D67" s="20"/>
      <c r="E67" s="14" t="str">
        <f aca="true">IF(OR(C67="",D67="submitted",D67="accepted"),"",C67-TODAY())</f>
        <v/>
      </c>
      <c r="F67" s="20"/>
      <c r="G67" s="18"/>
      <c r="H67" s="20"/>
      <c r="I67" s="17" t="str">
        <f aca="false">IF(E67="","",C67+ROW()/100000)</f>
        <v/>
      </c>
    </row>
    <row r="68" customFormat="false" ht="15" hidden="false" customHeight="false" outlineLevel="0" collapsed="false">
      <c r="A68" s="18"/>
      <c r="B68" s="20"/>
      <c r="C68" s="21"/>
      <c r="D68" s="20"/>
      <c r="E68" s="14" t="str">
        <f aca="true">IF(OR(C68="",D68="submitted",D68="accepted"),"",C68-TODAY())</f>
        <v/>
      </c>
      <c r="F68" s="20"/>
      <c r="G68" s="18"/>
      <c r="H68" s="20"/>
      <c r="I68" s="17" t="str">
        <f aca="false">IF(E68="","",C68+ROW()/100000)</f>
        <v/>
      </c>
    </row>
    <row r="69" customFormat="false" ht="15" hidden="false" customHeight="false" outlineLevel="0" collapsed="false">
      <c r="A69" s="18"/>
      <c r="B69" s="20"/>
      <c r="C69" s="21"/>
      <c r="D69" s="20"/>
      <c r="E69" s="14" t="str">
        <f aca="true">IF(OR(C69="",D69="submitted",D69="accepted"),"",C69-TODAY())</f>
        <v/>
      </c>
      <c r="F69" s="20"/>
      <c r="G69" s="18"/>
      <c r="H69" s="20"/>
      <c r="I69" s="17" t="str">
        <f aca="false">IF(E69="","",C69+ROW()/100000)</f>
        <v/>
      </c>
    </row>
    <row r="70" customFormat="false" ht="15" hidden="false" customHeight="false" outlineLevel="0" collapsed="false">
      <c r="A70" s="18"/>
      <c r="B70" s="20"/>
      <c r="C70" s="21"/>
      <c r="D70" s="20"/>
      <c r="E70" s="14" t="str">
        <f aca="true">IF(OR(C70="",D70="submitted",D70="accepted"),"",C70-TODAY())</f>
        <v/>
      </c>
      <c r="F70" s="20"/>
      <c r="G70" s="18"/>
      <c r="H70" s="20"/>
      <c r="I70" s="17" t="str">
        <f aca="false">IF(E70="","",C70+ROW()/100000)</f>
        <v/>
      </c>
    </row>
    <row r="71" customFormat="false" ht="15" hidden="false" customHeight="false" outlineLevel="0" collapsed="false">
      <c r="A71" s="18"/>
      <c r="B71" s="20"/>
      <c r="C71" s="21"/>
      <c r="D71" s="20"/>
      <c r="E71" s="14" t="str">
        <f aca="true">IF(OR(C71="",D71="submitted",D71="accepted"),"",C71-TODAY())</f>
        <v/>
      </c>
      <c r="F71" s="20"/>
      <c r="G71" s="18"/>
      <c r="H71" s="20"/>
      <c r="I71" s="17" t="str">
        <f aca="false">IF(E71="","",C71+ROW()/100000)</f>
        <v/>
      </c>
    </row>
    <row r="72" customFormat="false" ht="15" hidden="false" customHeight="false" outlineLevel="0" collapsed="false">
      <c r="A72" s="18"/>
      <c r="B72" s="20"/>
      <c r="C72" s="21"/>
      <c r="D72" s="20"/>
      <c r="E72" s="14" t="str">
        <f aca="true">IF(OR(C72="",D72="submitted",D72="accepted"),"",C72-TODAY())</f>
        <v/>
      </c>
      <c r="F72" s="20"/>
      <c r="G72" s="18"/>
      <c r="H72" s="20"/>
      <c r="I72" s="17" t="str">
        <f aca="false">IF(E72="","",C72+ROW()/100000)</f>
        <v/>
      </c>
    </row>
    <row r="73" customFormat="false" ht="15" hidden="false" customHeight="false" outlineLevel="0" collapsed="false">
      <c r="A73" s="18"/>
      <c r="B73" s="20"/>
      <c r="C73" s="21"/>
      <c r="D73" s="20"/>
      <c r="E73" s="14" t="str">
        <f aca="true">IF(OR(C73="",D73="submitted",D73="accepted"),"",C73-TODAY())</f>
        <v/>
      </c>
      <c r="F73" s="20"/>
      <c r="G73" s="18"/>
      <c r="H73" s="20"/>
      <c r="I73" s="17" t="str">
        <f aca="false">IF(E73="","",C73+ROW()/100000)</f>
        <v/>
      </c>
    </row>
    <row r="74" customFormat="false" ht="15" hidden="false" customHeight="false" outlineLevel="0" collapsed="false">
      <c r="A74" s="18"/>
      <c r="B74" s="20"/>
      <c r="C74" s="21"/>
      <c r="D74" s="20"/>
      <c r="E74" s="14" t="str">
        <f aca="true">IF(OR(C74="",D74="submitted",D74="accepted"),"",C74-TODAY())</f>
        <v/>
      </c>
      <c r="F74" s="20"/>
      <c r="G74" s="18"/>
      <c r="H74" s="20"/>
      <c r="I74" s="17" t="str">
        <f aca="false">IF(E74="","",C74+ROW()/100000)</f>
        <v/>
      </c>
    </row>
    <row r="75" customFormat="false" ht="15" hidden="false" customHeight="false" outlineLevel="0" collapsed="false">
      <c r="A75" s="18"/>
      <c r="B75" s="20"/>
      <c r="C75" s="21"/>
      <c r="D75" s="20"/>
      <c r="E75" s="14" t="str">
        <f aca="true">IF(OR(C75="",D75="submitted",D75="accepted"),"",C75-TODAY())</f>
        <v/>
      </c>
      <c r="F75" s="20"/>
      <c r="G75" s="18"/>
      <c r="H75" s="20"/>
      <c r="I75" s="17" t="str">
        <f aca="false">IF(E75="","",C75+ROW()/100000)</f>
        <v/>
      </c>
    </row>
    <row r="76" customFormat="false" ht="15" hidden="false" customHeight="false" outlineLevel="0" collapsed="false">
      <c r="A76" s="18"/>
      <c r="B76" s="20"/>
      <c r="C76" s="21"/>
      <c r="D76" s="20"/>
      <c r="E76" s="14" t="str">
        <f aca="true">IF(OR(C76="",D76="submitted",D76="accepted"),"",C76-TODAY())</f>
        <v/>
      </c>
      <c r="F76" s="20"/>
      <c r="G76" s="18"/>
      <c r="H76" s="20"/>
      <c r="I76" s="17" t="str">
        <f aca="false">IF(E76="","",C76+ROW()/100000)</f>
        <v/>
      </c>
    </row>
    <row r="77" customFormat="false" ht="15" hidden="false" customHeight="false" outlineLevel="0" collapsed="false">
      <c r="A77" s="18"/>
      <c r="B77" s="20"/>
      <c r="C77" s="21"/>
      <c r="D77" s="20"/>
      <c r="E77" s="14" t="str">
        <f aca="true">IF(OR(C77="",D77="submitted",D77="accepted"),"",C77-TODAY())</f>
        <v/>
      </c>
      <c r="F77" s="20"/>
      <c r="G77" s="18"/>
      <c r="H77" s="20"/>
      <c r="I77" s="17" t="str">
        <f aca="false">IF(E77="","",C77+ROW()/100000)</f>
        <v/>
      </c>
    </row>
    <row r="78" customFormat="false" ht="15" hidden="false" customHeight="false" outlineLevel="0" collapsed="false">
      <c r="A78" s="18"/>
      <c r="B78" s="20"/>
      <c r="C78" s="21"/>
      <c r="D78" s="20"/>
      <c r="E78" s="14" t="str">
        <f aca="true">IF(OR(C78="",D78="submitted",D78="accepted"),"",C78-TODAY())</f>
        <v/>
      </c>
      <c r="F78" s="20"/>
      <c r="G78" s="18"/>
      <c r="H78" s="20"/>
      <c r="I78" s="17" t="str">
        <f aca="false">IF(E78="","",C78+ROW()/100000)</f>
        <v/>
      </c>
    </row>
    <row r="79" customFormat="false" ht="15" hidden="false" customHeight="false" outlineLevel="0" collapsed="false">
      <c r="A79" s="18"/>
      <c r="B79" s="20"/>
      <c r="C79" s="21"/>
      <c r="D79" s="20"/>
      <c r="E79" s="14" t="str">
        <f aca="true">IF(OR(C79="",D79="submitted",D79="accepted"),"",C79-TODAY())</f>
        <v/>
      </c>
      <c r="F79" s="20"/>
      <c r="G79" s="18"/>
      <c r="H79" s="20"/>
      <c r="I79" s="17" t="str">
        <f aca="false">IF(E79="","",C79+ROW()/100000)</f>
        <v/>
      </c>
    </row>
    <row r="80" customFormat="false" ht="15" hidden="false" customHeight="false" outlineLevel="0" collapsed="false">
      <c r="A80" s="18"/>
      <c r="B80" s="20"/>
      <c r="C80" s="21"/>
      <c r="D80" s="20"/>
      <c r="E80" s="14" t="str">
        <f aca="true">IF(OR(C80="",D80="submitted",D80="accepted"),"",C80-TODAY())</f>
        <v/>
      </c>
      <c r="F80" s="20"/>
      <c r="G80" s="18"/>
      <c r="H80" s="20"/>
      <c r="I80" s="17" t="str">
        <f aca="false">IF(E80="","",C80+ROW()/100000)</f>
        <v/>
      </c>
    </row>
    <row r="81" customFormat="false" ht="15" hidden="false" customHeight="false" outlineLevel="0" collapsed="false">
      <c r="A81" s="18"/>
      <c r="B81" s="20"/>
      <c r="C81" s="21"/>
      <c r="D81" s="20"/>
      <c r="E81" s="14" t="str">
        <f aca="true">IF(OR(C81="",D81="submitted",D81="accepted"),"",C81-TODAY())</f>
        <v/>
      </c>
      <c r="F81" s="20"/>
      <c r="G81" s="18"/>
      <c r="H81" s="20"/>
      <c r="I81" s="17" t="str">
        <f aca="false">IF(E81="","",C81+ROW()/100000)</f>
        <v/>
      </c>
    </row>
    <row r="82" customFormat="false" ht="15" hidden="false" customHeight="false" outlineLevel="0" collapsed="false">
      <c r="A82" s="18"/>
      <c r="B82" s="20"/>
      <c r="C82" s="21"/>
      <c r="D82" s="20"/>
      <c r="E82" s="14" t="str">
        <f aca="true">IF(OR(C82="",D82="submitted",D82="accepted"),"",C82-TODAY())</f>
        <v/>
      </c>
      <c r="F82" s="20"/>
      <c r="G82" s="18"/>
      <c r="H82" s="20"/>
      <c r="I82" s="17" t="str">
        <f aca="false">IF(E82="","",C82+ROW()/100000)</f>
        <v/>
      </c>
    </row>
    <row r="83" customFormat="false" ht="15" hidden="false" customHeight="false" outlineLevel="0" collapsed="false">
      <c r="A83" s="18"/>
      <c r="B83" s="20"/>
      <c r="C83" s="21"/>
      <c r="D83" s="20"/>
      <c r="E83" s="14" t="str">
        <f aca="true">IF(OR(C83="",D83="submitted",D83="accepted"),"",C83-TODAY())</f>
        <v/>
      </c>
      <c r="F83" s="20"/>
      <c r="G83" s="18"/>
      <c r="H83" s="20"/>
      <c r="I83" s="17" t="str">
        <f aca="false">IF(E83="","",C83+ROW()/100000)</f>
        <v/>
      </c>
    </row>
    <row r="84" customFormat="false" ht="15" hidden="false" customHeight="false" outlineLevel="0" collapsed="false">
      <c r="A84" s="18"/>
      <c r="B84" s="20"/>
      <c r="C84" s="21"/>
      <c r="D84" s="20"/>
      <c r="E84" s="14" t="str">
        <f aca="true">IF(OR(C84="",D84="submitted",D84="accepted"),"",C84-TODAY())</f>
        <v/>
      </c>
      <c r="F84" s="20"/>
      <c r="G84" s="18"/>
      <c r="H84" s="20"/>
      <c r="I84" s="17" t="str">
        <f aca="false">IF(E84="","",C84+ROW()/100000)</f>
        <v/>
      </c>
    </row>
    <row r="85" customFormat="false" ht="15" hidden="false" customHeight="false" outlineLevel="0" collapsed="false">
      <c r="A85" s="18"/>
      <c r="B85" s="20"/>
      <c r="C85" s="21"/>
      <c r="D85" s="20"/>
      <c r="E85" s="14" t="str">
        <f aca="true">IF(OR(C85="",D85="submitted",D85="accepted"),"",C85-TODAY())</f>
        <v/>
      </c>
      <c r="F85" s="20"/>
      <c r="G85" s="18"/>
      <c r="H85" s="20"/>
      <c r="I85" s="17" t="str">
        <f aca="false">IF(E85="","",C85+ROW()/100000)</f>
        <v/>
      </c>
    </row>
    <row r="86" customFormat="false" ht="15" hidden="false" customHeight="false" outlineLevel="0" collapsed="false">
      <c r="A86" s="18"/>
      <c r="B86" s="20"/>
      <c r="C86" s="21"/>
      <c r="D86" s="20"/>
      <c r="E86" s="14" t="str">
        <f aca="true">IF(OR(C86="",D86="submitted",D86="accepted"),"",C86-TODAY())</f>
        <v/>
      </c>
      <c r="F86" s="20"/>
      <c r="G86" s="18"/>
      <c r="H86" s="20"/>
      <c r="I86" s="17" t="str">
        <f aca="false">IF(E86="","",C86+ROW()/100000)</f>
        <v/>
      </c>
    </row>
    <row r="87" customFormat="false" ht="15" hidden="false" customHeight="false" outlineLevel="0" collapsed="false">
      <c r="A87" s="18"/>
      <c r="B87" s="20"/>
      <c r="C87" s="21"/>
      <c r="D87" s="20"/>
      <c r="E87" s="14" t="str">
        <f aca="true">IF(OR(C87="",D87="submitted",D87="accepted"),"",C87-TODAY())</f>
        <v/>
      </c>
      <c r="F87" s="20"/>
      <c r="G87" s="18"/>
      <c r="H87" s="20"/>
      <c r="I87" s="17" t="str">
        <f aca="false">IF(E87="","",C87+ROW()/100000)</f>
        <v/>
      </c>
    </row>
    <row r="88" customFormat="false" ht="15" hidden="false" customHeight="false" outlineLevel="0" collapsed="false">
      <c r="A88" s="18"/>
      <c r="B88" s="20"/>
      <c r="C88" s="21"/>
      <c r="D88" s="20"/>
      <c r="E88" s="14" t="str">
        <f aca="true">IF(OR(C88="",D88="submitted",D88="accepted"),"",C88-TODAY())</f>
        <v/>
      </c>
      <c r="F88" s="20"/>
      <c r="G88" s="18"/>
      <c r="H88" s="20"/>
      <c r="I88" s="17" t="str">
        <f aca="false">IF(E88="","",C88+ROW()/100000)</f>
        <v/>
      </c>
    </row>
    <row r="89" customFormat="false" ht="15" hidden="false" customHeight="false" outlineLevel="0" collapsed="false">
      <c r="A89" s="18"/>
      <c r="B89" s="20"/>
      <c r="C89" s="21"/>
      <c r="D89" s="20"/>
      <c r="E89" s="14" t="str">
        <f aca="true">IF(OR(C89="",D89="submitted",D89="accepted"),"",C89-TODAY())</f>
        <v/>
      </c>
      <c r="F89" s="20"/>
      <c r="G89" s="18"/>
      <c r="H89" s="20"/>
      <c r="I89" s="17" t="str">
        <f aca="false">IF(E89="","",C89+ROW()/100000)</f>
        <v/>
      </c>
    </row>
    <row r="90" customFormat="false" ht="15" hidden="false" customHeight="false" outlineLevel="0" collapsed="false">
      <c r="A90" s="18"/>
      <c r="B90" s="20"/>
      <c r="C90" s="21"/>
      <c r="D90" s="20"/>
      <c r="E90" s="14" t="str">
        <f aca="true">IF(OR(C90="",D90="submitted",D90="accepted"),"",C90-TODAY())</f>
        <v/>
      </c>
      <c r="F90" s="20"/>
      <c r="G90" s="18"/>
      <c r="H90" s="20"/>
      <c r="I90" s="17" t="str">
        <f aca="false">IF(E90="","",C90+ROW()/100000)</f>
        <v/>
      </c>
    </row>
    <row r="91" customFormat="false" ht="15" hidden="false" customHeight="false" outlineLevel="0" collapsed="false">
      <c r="A91" s="18"/>
      <c r="B91" s="20"/>
      <c r="C91" s="21"/>
      <c r="D91" s="20"/>
      <c r="E91" s="14" t="str">
        <f aca="true">IF(OR(C91="",D91="submitted",D91="accepted"),"",C91-TODAY())</f>
        <v/>
      </c>
      <c r="F91" s="20"/>
      <c r="G91" s="18"/>
      <c r="H91" s="20"/>
      <c r="I91" s="17" t="str">
        <f aca="false">IF(E91="","",C91+ROW()/100000)</f>
        <v/>
      </c>
    </row>
    <row r="92" customFormat="false" ht="15" hidden="false" customHeight="false" outlineLevel="0" collapsed="false">
      <c r="A92" s="18"/>
      <c r="B92" s="20"/>
      <c r="C92" s="21"/>
      <c r="D92" s="20"/>
      <c r="E92" s="14" t="str">
        <f aca="true">IF(OR(C92="",D92="submitted",D92="accepted"),"",C92-TODAY())</f>
        <v/>
      </c>
      <c r="F92" s="20"/>
      <c r="G92" s="18"/>
      <c r="H92" s="20"/>
      <c r="I92" s="17" t="str">
        <f aca="false">IF(E92="","",C92+ROW()/100000)</f>
        <v/>
      </c>
    </row>
    <row r="93" customFormat="false" ht="15" hidden="false" customHeight="false" outlineLevel="0" collapsed="false">
      <c r="A93" s="18"/>
      <c r="B93" s="20"/>
      <c r="C93" s="21"/>
      <c r="D93" s="20"/>
      <c r="E93" s="14" t="str">
        <f aca="true">IF(OR(C93="",D93="submitted",D93="accepted"),"",C93-TODAY())</f>
        <v/>
      </c>
      <c r="F93" s="20"/>
      <c r="G93" s="18"/>
      <c r="H93" s="20"/>
      <c r="I93" s="17" t="str">
        <f aca="false">IF(E93="","",C93+ROW()/100000)</f>
        <v/>
      </c>
    </row>
    <row r="94" customFormat="false" ht="15" hidden="false" customHeight="false" outlineLevel="0" collapsed="false">
      <c r="A94" s="18"/>
      <c r="B94" s="20"/>
      <c r="C94" s="21"/>
      <c r="D94" s="20"/>
      <c r="E94" s="14" t="str">
        <f aca="true">IF(OR(C94="",D94="submitted",D94="accepted"),"",C94-TODAY())</f>
        <v/>
      </c>
      <c r="F94" s="20"/>
      <c r="G94" s="18"/>
      <c r="H94" s="20"/>
      <c r="I94" s="17" t="str">
        <f aca="false">IF(E94="","",C94+ROW()/100000)</f>
        <v/>
      </c>
    </row>
    <row r="95" customFormat="false" ht="15" hidden="false" customHeight="false" outlineLevel="0" collapsed="false">
      <c r="A95" s="18"/>
      <c r="B95" s="20"/>
      <c r="C95" s="21"/>
      <c r="D95" s="20"/>
      <c r="E95" s="14" t="str">
        <f aca="true">IF(OR(C95="",D95="submitted",D95="accepted"),"",C95-TODAY())</f>
        <v/>
      </c>
      <c r="F95" s="20"/>
      <c r="G95" s="18"/>
      <c r="H95" s="20"/>
      <c r="I95" s="17" t="str">
        <f aca="false">IF(E95="","",C95+ROW()/100000)</f>
        <v/>
      </c>
    </row>
    <row r="96" customFormat="false" ht="15" hidden="false" customHeight="false" outlineLevel="0" collapsed="false">
      <c r="A96" s="18"/>
      <c r="B96" s="20"/>
      <c r="C96" s="21"/>
      <c r="D96" s="20"/>
      <c r="E96" s="14" t="str">
        <f aca="true">IF(OR(C96="",D96="submitted",D96="accepted"),"",C96-TODAY())</f>
        <v/>
      </c>
      <c r="F96" s="20"/>
      <c r="G96" s="18"/>
      <c r="H96" s="20"/>
      <c r="I96" s="17" t="str">
        <f aca="false">IF(E96="","",C96+ROW()/100000)</f>
        <v/>
      </c>
    </row>
    <row r="97" customFormat="false" ht="15" hidden="false" customHeight="false" outlineLevel="0" collapsed="false">
      <c r="A97" s="18"/>
      <c r="B97" s="20"/>
      <c r="C97" s="21"/>
      <c r="D97" s="20"/>
      <c r="E97" s="14" t="str">
        <f aca="true">IF(OR(C97="",D97="submitted",D97="accepted"),"",C97-TODAY())</f>
        <v/>
      </c>
      <c r="F97" s="20"/>
      <c r="G97" s="18"/>
      <c r="H97" s="20"/>
      <c r="I97" s="17" t="str">
        <f aca="false">IF(E97="","",C97+ROW()/100000)</f>
        <v/>
      </c>
    </row>
    <row r="98" customFormat="false" ht="15" hidden="false" customHeight="false" outlineLevel="0" collapsed="false">
      <c r="A98" s="18"/>
      <c r="B98" s="20"/>
      <c r="C98" s="21"/>
      <c r="D98" s="20"/>
      <c r="E98" s="14" t="str">
        <f aca="true">IF(OR(C98="",D98="submitted",D98="accepted"),"",C98-TODAY())</f>
        <v/>
      </c>
      <c r="F98" s="20"/>
      <c r="G98" s="18"/>
      <c r="H98" s="20"/>
      <c r="I98" s="17" t="str">
        <f aca="false">IF(E98="","",C98+ROW()/100000)</f>
        <v/>
      </c>
    </row>
    <row r="99" customFormat="false" ht="15" hidden="false" customHeight="false" outlineLevel="0" collapsed="false">
      <c r="A99" s="18"/>
      <c r="B99" s="20"/>
      <c r="C99" s="21"/>
      <c r="D99" s="20"/>
      <c r="E99" s="14" t="str">
        <f aca="true">IF(OR(C99="",D99="submitted",D99="accepted"),"",C99-TODAY())</f>
        <v/>
      </c>
      <c r="F99" s="20"/>
      <c r="G99" s="18"/>
      <c r="H99" s="20"/>
      <c r="I99" s="17" t="str">
        <f aca="false">IF(E99="","",C99+ROW()/100000)</f>
        <v/>
      </c>
    </row>
    <row r="100" customFormat="false" ht="15" hidden="false" customHeight="false" outlineLevel="0" collapsed="false">
      <c r="A100" s="18"/>
      <c r="B100" s="20"/>
      <c r="C100" s="21"/>
      <c r="D100" s="20"/>
      <c r="E100" s="14" t="str">
        <f aca="true">IF(OR(C100="",D100="submitted",D100="accepted"),"",C100-TODAY())</f>
        <v/>
      </c>
      <c r="F100" s="20"/>
      <c r="G100" s="18"/>
      <c r="H100" s="20"/>
      <c r="I100" s="17" t="str">
        <f aca="false">IF(E100="","",C100+ROW()/100000)</f>
        <v/>
      </c>
    </row>
    <row r="101" customFormat="false" ht="15" hidden="false" customHeight="false" outlineLevel="0" collapsed="false">
      <c r="A101" s="18"/>
      <c r="B101" s="20"/>
      <c r="C101" s="21"/>
      <c r="D101" s="20"/>
      <c r="E101" s="14" t="str">
        <f aca="true">IF(OR(C101="",D101="submitted",D101="accepted"),"",C101-TODAY())</f>
        <v/>
      </c>
      <c r="F101" s="20"/>
      <c r="G101" s="18"/>
      <c r="H101" s="20"/>
      <c r="I101" s="17" t="str">
        <f aca="false">IF(E101="","",C101+ROW()/100000)</f>
        <v/>
      </c>
    </row>
    <row r="102" customFormat="false" ht="15" hidden="false" customHeight="false" outlineLevel="0" collapsed="false">
      <c r="A102" s="18"/>
      <c r="B102" s="20"/>
      <c r="C102" s="21"/>
      <c r="D102" s="20"/>
      <c r="E102" s="14" t="str">
        <f aca="true">IF(OR(C102="",D102="submitted",D102="accepted"),"",C102-TODAY())</f>
        <v/>
      </c>
      <c r="F102" s="20"/>
      <c r="G102" s="18"/>
      <c r="H102" s="20"/>
      <c r="I102" s="17" t="str">
        <f aca="false">IF(E102="","",C102+ROW()/100000)</f>
        <v/>
      </c>
    </row>
    <row r="103" customFormat="false" ht="15" hidden="false" customHeight="false" outlineLevel="0" collapsed="false">
      <c r="A103" s="18"/>
      <c r="B103" s="20"/>
      <c r="C103" s="21"/>
      <c r="D103" s="20"/>
      <c r="E103" s="14" t="str">
        <f aca="true">IF(OR(C103="",D103="submitted",D103="accepted"),"",C103-TODAY())</f>
        <v/>
      </c>
      <c r="F103" s="20"/>
      <c r="G103" s="18"/>
      <c r="H103" s="20"/>
      <c r="I103" s="17" t="str">
        <f aca="false">IF(E103="","",C103+ROW()/100000)</f>
        <v/>
      </c>
    </row>
    <row r="104" customFormat="false" ht="15" hidden="false" customHeight="false" outlineLevel="0" collapsed="false">
      <c r="A104" s="18"/>
      <c r="B104" s="20"/>
      <c r="C104" s="21"/>
      <c r="D104" s="20"/>
      <c r="E104" s="14" t="str">
        <f aca="true">IF(OR(C104="",D104="submitted",D104="accepted"),"",C104-TODAY())</f>
        <v/>
      </c>
      <c r="F104" s="20"/>
      <c r="G104" s="18"/>
      <c r="H104" s="20"/>
      <c r="I104" s="17" t="str">
        <f aca="false">IF(E104="","",C104+ROW()/100000)</f>
        <v/>
      </c>
    </row>
  </sheetData>
  <conditionalFormatting sqref="E5:E104">
    <cfRule type="expression" priority="2" aboveAverage="0" equalAverage="0" bottom="0" percent="0" rank="0" text="" dxfId="0">
      <formula>AND(ISNUMBER($E5),$E5&lt;7)</formula>
    </cfRule>
    <cfRule type="expression" priority="3" aboveAverage="0" equalAverage="0" bottom="0" percent="0" rank="0" text="" dxfId="1">
      <formula>AND(ISNUMBER($E5),$E5&lt;21)</formula>
    </cfRule>
  </conditionalFormatting>
  <dataValidations count="3">
    <dataValidation allowBlank="true" error="Enter a date such as 2027-03-15." errorStyle="stop" operator="greaterThan" showDropDown="false" showErrorMessage="true" showInputMessage="false" sqref="C5:C104" type="date">
      <formula1>36526</formula1>
      <formula2>0</formula2>
    </dataValidation>
    <dataValidation allowBlank="true" errorStyle="stop" operator="between" showDropDown="false" showErrorMessage="false" showInputMessage="false" sqref="B5:B104" type="list">
      <formula1>Lists!$D$5:$D$10</formula1>
      <formula2>0</formula2>
    </dataValidation>
    <dataValidation allowBlank="true" error="Choose a status from the dropdown." errorStyle="stop" operator="between" showDropDown="false" showErrorMessage="true" showInputMessage="false" sqref="D5:D104" type="list">
      <formula1>Lists!$F$5:$F$8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A6AB"/>
    <pageSetUpPr fitToPage="false"/>
  </sheetPr>
  <dimension ref="A1:J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14"/>
    <col collapsed="false" customWidth="true" hidden="false" outlineLevel="0" max="6" min="6" style="0" width="34"/>
    <col collapsed="false" customWidth="true" hidden="false" outlineLevel="0" max="7" min="7" style="0" width="13"/>
    <col collapsed="false" customWidth="true" hidden="false" outlineLevel="0" max="8" min="8" style="0" width="14"/>
    <col collapsed="false" customWidth="true" hidden="false" outlineLevel="0" max="9" min="9" style="0" width="46"/>
    <col collapsed="false" customWidth="true" hidden="false" outlineLevel="0" max="10" min="10" style="0" width="11"/>
  </cols>
  <sheetData>
    <row r="1" customFormat="false" ht="25.5" hidden="false" customHeight="true" outlineLevel="0" collapsed="false">
      <c r="A1" s="5" t="s">
        <v>81</v>
      </c>
    </row>
    <row r="2" customFormat="false" ht="15" hidden="false" customHeight="false" outlineLevel="0" collapsed="false">
      <c r="A2" s="2" t="s">
        <v>82</v>
      </c>
    </row>
    <row r="3" customFormat="false" ht="15" hidden="false" customHeight="false" outlineLevel="0" collapsed="false">
      <c r="A3" s="6" t="s">
        <v>83</v>
      </c>
    </row>
    <row r="4" customFormat="false" ht="31.5" hidden="false" customHeight="true" outlineLevel="0" collapsed="false">
      <c r="A4" s="7" t="s">
        <v>21</v>
      </c>
      <c r="B4" s="7" t="s">
        <v>84</v>
      </c>
      <c r="C4" s="7" t="s">
        <v>85</v>
      </c>
      <c r="D4" s="7" t="s">
        <v>86</v>
      </c>
      <c r="E4" s="7" t="s">
        <v>87</v>
      </c>
      <c r="F4" s="7" t="s">
        <v>88</v>
      </c>
      <c r="G4" s="7" t="s">
        <v>89</v>
      </c>
      <c r="H4" s="8" t="s">
        <v>90</v>
      </c>
      <c r="I4" s="7" t="s">
        <v>91</v>
      </c>
      <c r="J4" s="7" t="s">
        <v>34</v>
      </c>
    </row>
    <row r="5" customFormat="false" ht="23.85" hidden="false" customHeight="false" outlineLevel="0" collapsed="false">
      <c r="A5" s="9" t="s">
        <v>36</v>
      </c>
      <c r="B5" s="9" t="s">
        <v>92</v>
      </c>
      <c r="C5" s="11" t="s">
        <v>93</v>
      </c>
      <c r="D5" s="10" t="n">
        <v>10000</v>
      </c>
      <c r="E5" s="10" t="n">
        <v>50000</v>
      </c>
      <c r="F5" s="9" t="s">
        <v>94</v>
      </c>
      <c r="G5" s="12" t="n">
        <v>46267</v>
      </c>
      <c r="H5" s="14" t="n">
        <f aca="true">IF(G5="","",TODAY()-G5)</f>
        <v>55</v>
      </c>
      <c r="I5" s="9" t="s">
        <v>95</v>
      </c>
      <c r="J5" s="16" t="s">
        <v>41</v>
      </c>
    </row>
    <row r="6" customFormat="false" ht="15" hidden="false" customHeight="false" outlineLevel="0" collapsed="false">
      <c r="A6" s="9" t="s">
        <v>42</v>
      </c>
      <c r="B6" s="9" t="s">
        <v>96</v>
      </c>
      <c r="C6" s="11" t="s">
        <v>97</v>
      </c>
      <c r="D6" s="10" t="n">
        <v>5000</v>
      </c>
      <c r="E6" s="10" t="n">
        <v>15000</v>
      </c>
      <c r="F6" s="9" t="s">
        <v>98</v>
      </c>
      <c r="G6" s="12" t="n">
        <v>46307</v>
      </c>
      <c r="H6" s="14" t="n">
        <f aca="true">IF(G6="","",TODAY()-G6)</f>
        <v>15</v>
      </c>
      <c r="I6" s="9" t="s">
        <v>99</v>
      </c>
      <c r="J6" s="16" t="s">
        <v>41</v>
      </c>
    </row>
    <row r="7" customFormat="false" ht="23.85" hidden="false" customHeight="false" outlineLevel="0" collapsed="false">
      <c r="A7" s="9" t="s">
        <v>47</v>
      </c>
      <c r="B7" s="9" t="s">
        <v>100</v>
      </c>
      <c r="C7" s="11" t="s">
        <v>101</v>
      </c>
      <c r="D7" s="10" t="n">
        <v>5000</v>
      </c>
      <c r="E7" s="10" t="n">
        <v>20000</v>
      </c>
      <c r="F7" s="9" t="s">
        <v>102</v>
      </c>
      <c r="G7" s="12" t="n">
        <v>46086</v>
      </c>
      <c r="H7" s="14" t="n">
        <f aca="true">IF(G7="","",TODAY()-G7)</f>
        <v>236</v>
      </c>
      <c r="I7" s="9" t="s">
        <v>103</v>
      </c>
      <c r="J7" s="16" t="s">
        <v>41</v>
      </c>
    </row>
    <row r="8" customFormat="false" ht="23.85" hidden="false" customHeight="false" outlineLevel="0" collapsed="false">
      <c r="A8" s="9" t="s">
        <v>56</v>
      </c>
      <c r="B8" s="9" t="s">
        <v>104</v>
      </c>
      <c r="C8" s="11" t="s">
        <v>105</v>
      </c>
      <c r="D8" s="10" t="n">
        <v>5000</v>
      </c>
      <c r="E8" s="10" t="n">
        <v>25000</v>
      </c>
      <c r="F8" s="9" t="s">
        <v>106</v>
      </c>
      <c r="G8" s="12" t="n">
        <v>46295</v>
      </c>
      <c r="H8" s="14" t="n">
        <f aca="true">IF(G8="","",TODAY()-G8)</f>
        <v>27</v>
      </c>
      <c r="I8" s="9" t="s">
        <v>107</v>
      </c>
      <c r="J8" s="16" t="s">
        <v>41</v>
      </c>
    </row>
    <row r="9" customFormat="false" ht="15" hidden="false" customHeight="false" outlineLevel="0" collapsed="false">
      <c r="A9" s="18"/>
      <c r="B9" s="18"/>
      <c r="C9" s="20"/>
      <c r="D9" s="19"/>
      <c r="E9" s="19"/>
      <c r="F9" s="18"/>
      <c r="G9" s="21"/>
      <c r="H9" s="14" t="str">
        <f aca="true">IF(G9="","",TODAY()-G9)</f>
        <v/>
      </c>
      <c r="I9" s="18"/>
      <c r="J9" s="20"/>
    </row>
    <row r="10" customFormat="false" ht="15" hidden="false" customHeight="false" outlineLevel="0" collapsed="false">
      <c r="A10" s="18"/>
      <c r="B10" s="18"/>
      <c r="C10" s="20"/>
      <c r="D10" s="19"/>
      <c r="E10" s="19"/>
      <c r="F10" s="18"/>
      <c r="G10" s="21"/>
      <c r="H10" s="14" t="str">
        <f aca="true">IF(G10="","",TODAY()-G10)</f>
        <v/>
      </c>
      <c r="I10" s="18"/>
      <c r="J10" s="20"/>
    </row>
    <row r="11" customFormat="false" ht="15" hidden="false" customHeight="false" outlineLevel="0" collapsed="false">
      <c r="A11" s="18"/>
      <c r="B11" s="18"/>
      <c r="C11" s="20"/>
      <c r="D11" s="19"/>
      <c r="E11" s="19"/>
      <c r="F11" s="18"/>
      <c r="G11" s="21"/>
      <c r="H11" s="14" t="str">
        <f aca="true">IF(G11="","",TODAY()-G11)</f>
        <v/>
      </c>
      <c r="I11" s="18"/>
      <c r="J11" s="20"/>
    </row>
    <row r="12" customFormat="false" ht="15" hidden="false" customHeight="false" outlineLevel="0" collapsed="false">
      <c r="A12" s="18"/>
      <c r="B12" s="18"/>
      <c r="C12" s="20"/>
      <c r="D12" s="19"/>
      <c r="E12" s="19"/>
      <c r="F12" s="18"/>
      <c r="G12" s="21"/>
      <c r="H12" s="14" t="str">
        <f aca="true">IF(G12="","",TODAY()-G12)</f>
        <v/>
      </c>
      <c r="I12" s="18"/>
      <c r="J12" s="20"/>
    </row>
    <row r="13" customFormat="false" ht="15" hidden="false" customHeight="false" outlineLevel="0" collapsed="false">
      <c r="A13" s="18"/>
      <c r="B13" s="18"/>
      <c r="C13" s="20"/>
      <c r="D13" s="19"/>
      <c r="E13" s="19"/>
      <c r="F13" s="18"/>
      <c r="G13" s="21"/>
      <c r="H13" s="14" t="str">
        <f aca="true">IF(G13="","",TODAY()-G13)</f>
        <v/>
      </c>
      <c r="I13" s="18"/>
      <c r="J13" s="20"/>
    </row>
    <row r="14" customFormat="false" ht="15" hidden="false" customHeight="false" outlineLevel="0" collapsed="false">
      <c r="A14" s="18"/>
      <c r="B14" s="18"/>
      <c r="C14" s="20"/>
      <c r="D14" s="19"/>
      <c r="E14" s="19"/>
      <c r="F14" s="18"/>
      <c r="G14" s="21"/>
      <c r="H14" s="14" t="str">
        <f aca="true">IF(G14="","",TODAY()-G14)</f>
        <v/>
      </c>
      <c r="I14" s="18"/>
      <c r="J14" s="20"/>
    </row>
    <row r="15" customFormat="false" ht="15" hidden="false" customHeight="false" outlineLevel="0" collapsed="false">
      <c r="A15" s="18"/>
      <c r="B15" s="18"/>
      <c r="C15" s="20"/>
      <c r="D15" s="19"/>
      <c r="E15" s="19"/>
      <c r="F15" s="18"/>
      <c r="G15" s="21"/>
      <c r="H15" s="14" t="str">
        <f aca="true">IF(G15="","",TODAY()-G15)</f>
        <v/>
      </c>
      <c r="I15" s="18"/>
      <c r="J15" s="20"/>
    </row>
    <row r="16" customFormat="false" ht="15" hidden="false" customHeight="false" outlineLevel="0" collapsed="false">
      <c r="A16" s="18"/>
      <c r="B16" s="18"/>
      <c r="C16" s="20"/>
      <c r="D16" s="19"/>
      <c r="E16" s="19"/>
      <c r="F16" s="18"/>
      <c r="G16" s="21"/>
      <c r="H16" s="14" t="str">
        <f aca="true">IF(G16="","",TODAY()-G16)</f>
        <v/>
      </c>
      <c r="I16" s="18"/>
      <c r="J16" s="20"/>
    </row>
    <row r="17" customFormat="false" ht="15" hidden="false" customHeight="false" outlineLevel="0" collapsed="false">
      <c r="A17" s="18"/>
      <c r="B17" s="18"/>
      <c r="C17" s="20"/>
      <c r="D17" s="19"/>
      <c r="E17" s="19"/>
      <c r="F17" s="18"/>
      <c r="G17" s="21"/>
      <c r="H17" s="14" t="str">
        <f aca="true">IF(G17="","",TODAY()-G17)</f>
        <v/>
      </c>
      <c r="I17" s="18"/>
      <c r="J17" s="20"/>
    </row>
    <row r="18" customFormat="false" ht="15" hidden="false" customHeight="false" outlineLevel="0" collapsed="false">
      <c r="A18" s="18"/>
      <c r="B18" s="18"/>
      <c r="C18" s="20"/>
      <c r="D18" s="19"/>
      <c r="E18" s="19"/>
      <c r="F18" s="18"/>
      <c r="G18" s="21"/>
      <c r="H18" s="14" t="str">
        <f aca="true">IF(G18="","",TODAY()-G18)</f>
        <v/>
      </c>
      <c r="I18" s="18"/>
      <c r="J18" s="20"/>
    </row>
    <row r="19" customFormat="false" ht="15" hidden="false" customHeight="false" outlineLevel="0" collapsed="false">
      <c r="A19" s="18"/>
      <c r="B19" s="18"/>
      <c r="C19" s="20"/>
      <c r="D19" s="19"/>
      <c r="E19" s="19"/>
      <c r="F19" s="18"/>
      <c r="G19" s="21"/>
      <c r="H19" s="14" t="str">
        <f aca="true">IF(G19="","",TODAY()-G19)</f>
        <v/>
      </c>
      <c r="I19" s="18"/>
      <c r="J19" s="20"/>
    </row>
    <row r="20" customFormat="false" ht="15" hidden="false" customHeight="false" outlineLevel="0" collapsed="false">
      <c r="A20" s="18"/>
      <c r="B20" s="18"/>
      <c r="C20" s="20"/>
      <c r="D20" s="19"/>
      <c r="E20" s="19"/>
      <c r="F20" s="18"/>
      <c r="G20" s="21"/>
      <c r="H20" s="14" t="str">
        <f aca="true">IF(G20="","",TODAY()-G20)</f>
        <v/>
      </c>
      <c r="I20" s="18"/>
      <c r="J20" s="20"/>
    </row>
    <row r="21" customFormat="false" ht="15" hidden="false" customHeight="false" outlineLevel="0" collapsed="false">
      <c r="A21" s="18"/>
      <c r="B21" s="18"/>
      <c r="C21" s="20"/>
      <c r="D21" s="19"/>
      <c r="E21" s="19"/>
      <c r="F21" s="18"/>
      <c r="G21" s="21"/>
      <c r="H21" s="14" t="str">
        <f aca="true">IF(G21="","",TODAY()-G21)</f>
        <v/>
      </c>
      <c r="I21" s="18"/>
      <c r="J21" s="20"/>
    </row>
    <row r="22" customFormat="false" ht="15" hidden="false" customHeight="false" outlineLevel="0" collapsed="false">
      <c r="A22" s="18"/>
      <c r="B22" s="18"/>
      <c r="C22" s="20"/>
      <c r="D22" s="19"/>
      <c r="E22" s="19"/>
      <c r="F22" s="18"/>
      <c r="G22" s="21"/>
      <c r="H22" s="14" t="str">
        <f aca="true">IF(G22="","",TODAY()-G22)</f>
        <v/>
      </c>
      <c r="I22" s="18"/>
      <c r="J22" s="20"/>
    </row>
    <row r="23" customFormat="false" ht="15" hidden="false" customHeight="false" outlineLevel="0" collapsed="false">
      <c r="A23" s="18"/>
      <c r="B23" s="18"/>
      <c r="C23" s="20"/>
      <c r="D23" s="19"/>
      <c r="E23" s="19"/>
      <c r="F23" s="18"/>
      <c r="G23" s="21"/>
      <c r="H23" s="14" t="str">
        <f aca="true">IF(G23="","",TODAY()-G23)</f>
        <v/>
      </c>
      <c r="I23" s="18"/>
      <c r="J23" s="20"/>
    </row>
    <row r="24" customFormat="false" ht="15" hidden="false" customHeight="false" outlineLevel="0" collapsed="false">
      <c r="A24" s="18"/>
      <c r="B24" s="18"/>
      <c r="C24" s="20"/>
      <c r="D24" s="19"/>
      <c r="E24" s="19"/>
      <c r="F24" s="18"/>
      <c r="G24" s="21"/>
      <c r="H24" s="14" t="str">
        <f aca="true">IF(G24="","",TODAY()-G24)</f>
        <v/>
      </c>
      <c r="I24" s="18"/>
      <c r="J24" s="20"/>
    </row>
    <row r="25" customFormat="false" ht="15" hidden="false" customHeight="false" outlineLevel="0" collapsed="false">
      <c r="A25" s="18"/>
      <c r="B25" s="18"/>
      <c r="C25" s="20"/>
      <c r="D25" s="19"/>
      <c r="E25" s="19"/>
      <c r="F25" s="18"/>
      <c r="G25" s="21"/>
      <c r="H25" s="14" t="str">
        <f aca="true">IF(G25="","",TODAY()-G25)</f>
        <v/>
      </c>
      <c r="I25" s="18"/>
      <c r="J25" s="20"/>
    </row>
    <row r="26" customFormat="false" ht="15" hidden="false" customHeight="false" outlineLevel="0" collapsed="false">
      <c r="A26" s="18"/>
      <c r="B26" s="18"/>
      <c r="C26" s="20"/>
      <c r="D26" s="19"/>
      <c r="E26" s="19"/>
      <c r="F26" s="18"/>
      <c r="G26" s="21"/>
      <c r="H26" s="14" t="str">
        <f aca="true">IF(G26="","",TODAY()-G26)</f>
        <v/>
      </c>
      <c r="I26" s="18"/>
      <c r="J26" s="20"/>
    </row>
    <row r="27" customFormat="false" ht="15" hidden="false" customHeight="false" outlineLevel="0" collapsed="false">
      <c r="A27" s="18"/>
      <c r="B27" s="18"/>
      <c r="C27" s="20"/>
      <c r="D27" s="19"/>
      <c r="E27" s="19"/>
      <c r="F27" s="18"/>
      <c r="G27" s="21"/>
      <c r="H27" s="14" t="str">
        <f aca="true">IF(G27="","",TODAY()-G27)</f>
        <v/>
      </c>
      <c r="I27" s="18"/>
      <c r="J27" s="20"/>
    </row>
    <row r="28" customFormat="false" ht="15" hidden="false" customHeight="false" outlineLevel="0" collapsed="false">
      <c r="A28" s="18"/>
      <c r="B28" s="18"/>
      <c r="C28" s="20"/>
      <c r="D28" s="19"/>
      <c r="E28" s="19"/>
      <c r="F28" s="18"/>
      <c r="G28" s="21"/>
      <c r="H28" s="14" t="str">
        <f aca="true">IF(G28="","",TODAY()-G28)</f>
        <v/>
      </c>
      <c r="I28" s="18"/>
      <c r="J28" s="20"/>
    </row>
    <row r="29" customFormat="false" ht="15" hidden="false" customHeight="false" outlineLevel="0" collapsed="false">
      <c r="A29" s="18"/>
      <c r="B29" s="18"/>
      <c r="C29" s="20"/>
      <c r="D29" s="19"/>
      <c r="E29" s="19"/>
      <c r="F29" s="18"/>
      <c r="G29" s="21"/>
      <c r="H29" s="14" t="str">
        <f aca="true">IF(G29="","",TODAY()-G29)</f>
        <v/>
      </c>
      <c r="I29" s="18"/>
      <c r="J29" s="20"/>
    </row>
    <row r="30" customFormat="false" ht="15" hidden="false" customHeight="false" outlineLevel="0" collapsed="false">
      <c r="A30" s="18"/>
      <c r="B30" s="18"/>
      <c r="C30" s="20"/>
      <c r="D30" s="19"/>
      <c r="E30" s="19"/>
      <c r="F30" s="18"/>
      <c r="G30" s="21"/>
      <c r="H30" s="14" t="str">
        <f aca="true">IF(G30="","",TODAY()-G30)</f>
        <v/>
      </c>
      <c r="I30" s="18"/>
      <c r="J30" s="20"/>
    </row>
    <row r="31" customFormat="false" ht="15" hidden="false" customHeight="false" outlineLevel="0" collapsed="false">
      <c r="A31" s="18"/>
      <c r="B31" s="18"/>
      <c r="C31" s="20"/>
      <c r="D31" s="19"/>
      <c r="E31" s="19"/>
      <c r="F31" s="18"/>
      <c r="G31" s="21"/>
      <c r="H31" s="14" t="str">
        <f aca="true">IF(G31="","",TODAY()-G31)</f>
        <v/>
      </c>
      <c r="I31" s="18"/>
      <c r="J31" s="20"/>
    </row>
    <row r="32" customFormat="false" ht="15" hidden="false" customHeight="false" outlineLevel="0" collapsed="false">
      <c r="A32" s="18"/>
      <c r="B32" s="18"/>
      <c r="C32" s="20"/>
      <c r="D32" s="19"/>
      <c r="E32" s="19"/>
      <c r="F32" s="18"/>
      <c r="G32" s="21"/>
      <c r="H32" s="14" t="str">
        <f aca="true">IF(G32="","",TODAY()-G32)</f>
        <v/>
      </c>
      <c r="I32" s="18"/>
      <c r="J32" s="20"/>
    </row>
    <row r="33" customFormat="false" ht="15" hidden="false" customHeight="false" outlineLevel="0" collapsed="false">
      <c r="A33" s="18"/>
      <c r="B33" s="18"/>
      <c r="C33" s="20"/>
      <c r="D33" s="19"/>
      <c r="E33" s="19"/>
      <c r="F33" s="18"/>
      <c r="G33" s="21"/>
      <c r="H33" s="14" t="str">
        <f aca="true">IF(G33="","",TODAY()-G33)</f>
        <v/>
      </c>
      <c r="I33" s="18"/>
      <c r="J33" s="20"/>
    </row>
    <row r="34" customFormat="false" ht="15" hidden="false" customHeight="false" outlineLevel="0" collapsed="false">
      <c r="A34" s="18"/>
      <c r="B34" s="18"/>
      <c r="C34" s="20"/>
      <c r="D34" s="19"/>
      <c r="E34" s="19"/>
      <c r="F34" s="18"/>
      <c r="G34" s="21"/>
      <c r="H34" s="14" t="str">
        <f aca="true">IF(G34="","",TODAY()-G34)</f>
        <v/>
      </c>
      <c r="I34" s="18"/>
      <c r="J34" s="20"/>
    </row>
    <row r="35" customFormat="false" ht="15" hidden="false" customHeight="false" outlineLevel="0" collapsed="false">
      <c r="A35" s="18"/>
      <c r="B35" s="18"/>
      <c r="C35" s="20"/>
      <c r="D35" s="19"/>
      <c r="E35" s="19"/>
      <c r="F35" s="18"/>
      <c r="G35" s="21"/>
      <c r="H35" s="14" t="str">
        <f aca="true">IF(G35="","",TODAY()-G35)</f>
        <v/>
      </c>
      <c r="I35" s="18"/>
      <c r="J35" s="20"/>
    </row>
    <row r="36" customFormat="false" ht="15" hidden="false" customHeight="false" outlineLevel="0" collapsed="false">
      <c r="A36" s="18"/>
      <c r="B36" s="18"/>
      <c r="C36" s="20"/>
      <c r="D36" s="19"/>
      <c r="E36" s="19"/>
      <c r="F36" s="18"/>
      <c r="G36" s="21"/>
      <c r="H36" s="14" t="str">
        <f aca="true">IF(G36="","",TODAY()-G36)</f>
        <v/>
      </c>
      <c r="I36" s="18"/>
      <c r="J36" s="20"/>
    </row>
    <row r="37" customFormat="false" ht="15" hidden="false" customHeight="false" outlineLevel="0" collapsed="false">
      <c r="A37" s="18"/>
      <c r="B37" s="18"/>
      <c r="C37" s="20"/>
      <c r="D37" s="19"/>
      <c r="E37" s="19"/>
      <c r="F37" s="18"/>
      <c r="G37" s="21"/>
      <c r="H37" s="14" t="str">
        <f aca="true">IF(G37="","",TODAY()-G37)</f>
        <v/>
      </c>
      <c r="I37" s="18"/>
      <c r="J37" s="20"/>
    </row>
    <row r="38" customFormat="false" ht="15" hidden="false" customHeight="false" outlineLevel="0" collapsed="false">
      <c r="A38" s="18"/>
      <c r="B38" s="18"/>
      <c r="C38" s="20"/>
      <c r="D38" s="19"/>
      <c r="E38" s="19"/>
      <c r="F38" s="18"/>
      <c r="G38" s="21"/>
      <c r="H38" s="14" t="str">
        <f aca="true">IF(G38="","",TODAY()-G38)</f>
        <v/>
      </c>
      <c r="I38" s="18"/>
      <c r="J38" s="20"/>
    </row>
    <row r="39" customFormat="false" ht="15" hidden="false" customHeight="false" outlineLevel="0" collapsed="false">
      <c r="A39" s="18"/>
      <c r="B39" s="18"/>
      <c r="C39" s="20"/>
      <c r="D39" s="19"/>
      <c r="E39" s="19"/>
      <c r="F39" s="18"/>
      <c r="G39" s="21"/>
      <c r="H39" s="14" t="str">
        <f aca="true">IF(G39="","",TODAY()-G39)</f>
        <v/>
      </c>
      <c r="I39" s="18"/>
      <c r="J39" s="20"/>
    </row>
    <row r="40" customFormat="false" ht="15" hidden="false" customHeight="false" outlineLevel="0" collapsed="false">
      <c r="A40" s="18"/>
      <c r="B40" s="18"/>
      <c r="C40" s="20"/>
      <c r="D40" s="19"/>
      <c r="E40" s="19"/>
      <c r="F40" s="18"/>
      <c r="G40" s="21"/>
      <c r="H40" s="14" t="str">
        <f aca="true">IF(G40="","",TODAY()-G40)</f>
        <v/>
      </c>
      <c r="I40" s="18"/>
      <c r="J40" s="20"/>
    </row>
    <row r="41" customFormat="false" ht="15" hidden="false" customHeight="false" outlineLevel="0" collapsed="false">
      <c r="A41" s="18"/>
      <c r="B41" s="18"/>
      <c r="C41" s="20"/>
      <c r="D41" s="19"/>
      <c r="E41" s="19"/>
      <c r="F41" s="18"/>
      <c r="G41" s="21"/>
      <c r="H41" s="14" t="str">
        <f aca="true">IF(G41="","",TODAY()-G41)</f>
        <v/>
      </c>
      <c r="I41" s="18"/>
      <c r="J41" s="20"/>
    </row>
    <row r="42" customFormat="false" ht="15" hidden="false" customHeight="false" outlineLevel="0" collapsed="false">
      <c r="A42" s="18"/>
      <c r="B42" s="18"/>
      <c r="C42" s="20"/>
      <c r="D42" s="19"/>
      <c r="E42" s="19"/>
      <c r="F42" s="18"/>
      <c r="G42" s="21"/>
      <c r="H42" s="14" t="str">
        <f aca="true">IF(G42="","",TODAY()-G42)</f>
        <v/>
      </c>
      <c r="I42" s="18"/>
      <c r="J42" s="20"/>
    </row>
    <row r="43" customFormat="false" ht="15" hidden="false" customHeight="false" outlineLevel="0" collapsed="false">
      <c r="A43" s="18"/>
      <c r="B43" s="18"/>
      <c r="C43" s="20"/>
      <c r="D43" s="19"/>
      <c r="E43" s="19"/>
      <c r="F43" s="18"/>
      <c r="G43" s="21"/>
      <c r="H43" s="14" t="str">
        <f aca="true">IF(G43="","",TODAY()-G43)</f>
        <v/>
      </c>
      <c r="I43" s="18"/>
      <c r="J43" s="20"/>
    </row>
    <row r="44" customFormat="false" ht="15" hidden="false" customHeight="false" outlineLevel="0" collapsed="false">
      <c r="A44" s="18"/>
      <c r="B44" s="18"/>
      <c r="C44" s="20"/>
      <c r="D44" s="19"/>
      <c r="E44" s="19"/>
      <c r="F44" s="18"/>
      <c r="G44" s="21"/>
      <c r="H44" s="14" t="str">
        <f aca="true">IF(G44="","",TODAY()-G44)</f>
        <v/>
      </c>
      <c r="I44" s="18"/>
      <c r="J44" s="20"/>
    </row>
    <row r="45" customFormat="false" ht="15" hidden="false" customHeight="false" outlineLevel="0" collapsed="false">
      <c r="A45" s="18"/>
      <c r="B45" s="18"/>
      <c r="C45" s="20"/>
      <c r="D45" s="19"/>
      <c r="E45" s="19"/>
      <c r="F45" s="18"/>
      <c r="G45" s="21"/>
      <c r="H45" s="14" t="str">
        <f aca="true">IF(G45="","",TODAY()-G45)</f>
        <v/>
      </c>
      <c r="I45" s="18"/>
      <c r="J45" s="20"/>
    </row>
    <row r="46" customFormat="false" ht="15" hidden="false" customHeight="false" outlineLevel="0" collapsed="false">
      <c r="A46" s="18"/>
      <c r="B46" s="18"/>
      <c r="C46" s="20"/>
      <c r="D46" s="19"/>
      <c r="E46" s="19"/>
      <c r="F46" s="18"/>
      <c r="G46" s="21"/>
      <c r="H46" s="14" t="str">
        <f aca="true">IF(G46="","",TODAY()-G46)</f>
        <v/>
      </c>
      <c r="I46" s="18"/>
      <c r="J46" s="20"/>
    </row>
    <row r="47" customFormat="false" ht="15" hidden="false" customHeight="false" outlineLevel="0" collapsed="false">
      <c r="A47" s="18"/>
      <c r="B47" s="18"/>
      <c r="C47" s="20"/>
      <c r="D47" s="19"/>
      <c r="E47" s="19"/>
      <c r="F47" s="18"/>
      <c r="G47" s="21"/>
      <c r="H47" s="14" t="str">
        <f aca="true">IF(G47="","",TODAY()-G47)</f>
        <v/>
      </c>
      <c r="I47" s="18"/>
      <c r="J47" s="20"/>
    </row>
    <row r="48" customFormat="false" ht="15" hidden="false" customHeight="false" outlineLevel="0" collapsed="false">
      <c r="A48" s="18"/>
      <c r="B48" s="18"/>
      <c r="C48" s="20"/>
      <c r="D48" s="19"/>
      <c r="E48" s="19"/>
      <c r="F48" s="18"/>
      <c r="G48" s="21"/>
      <c r="H48" s="14" t="str">
        <f aca="true">IF(G48="","",TODAY()-G48)</f>
        <v/>
      </c>
      <c r="I48" s="18"/>
      <c r="J48" s="20"/>
    </row>
    <row r="49" customFormat="false" ht="15" hidden="false" customHeight="false" outlineLevel="0" collapsed="false">
      <c r="A49" s="18"/>
      <c r="B49" s="18"/>
      <c r="C49" s="20"/>
      <c r="D49" s="19"/>
      <c r="E49" s="19"/>
      <c r="F49" s="18"/>
      <c r="G49" s="21"/>
      <c r="H49" s="14" t="str">
        <f aca="true">IF(G49="","",TODAY()-G49)</f>
        <v/>
      </c>
      <c r="I49" s="18"/>
      <c r="J49" s="20"/>
    </row>
    <row r="50" customFormat="false" ht="15" hidden="false" customHeight="false" outlineLevel="0" collapsed="false">
      <c r="A50" s="18"/>
      <c r="B50" s="18"/>
      <c r="C50" s="20"/>
      <c r="D50" s="19"/>
      <c r="E50" s="19"/>
      <c r="F50" s="18"/>
      <c r="G50" s="21"/>
      <c r="H50" s="14" t="str">
        <f aca="true">IF(G50="","",TODAY()-G50)</f>
        <v/>
      </c>
      <c r="I50" s="18"/>
      <c r="J50" s="20"/>
    </row>
    <row r="51" customFormat="false" ht="15" hidden="false" customHeight="false" outlineLevel="0" collapsed="false">
      <c r="A51" s="18"/>
      <c r="B51" s="18"/>
      <c r="C51" s="20"/>
      <c r="D51" s="19"/>
      <c r="E51" s="19"/>
      <c r="F51" s="18"/>
      <c r="G51" s="21"/>
      <c r="H51" s="14" t="str">
        <f aca="true">IF(G51="","",TODAY()-G51)</f>
        <v/>
      </c>
      <c r="I51" s="18"/>
      <c r="J51" s="20"/>
    </row>
    <row r="52" customFormat="false" ht="15" hidden="false" customHeight="false" outlineLevel="0" collapsed="false">
      <c r="A52" s="18"/>
      <c r="B52" s="18"/>
      <c r="C52" s="20"/>
      <c r="D52" s="19"/>
      <c r="E52" s="19"/>
      <c r="F52" s="18"/>
      <c r="G52" s="21"/>
      <c r="H52" s="14" t="str">
        <f aca="true">IF(G52="","",TODAY()-G52)</f>
        <v/>
      </c>
      <c r="I52" s="18"/>
      <c r="J52" s="20"/>
    </row>
    <row r="53" customFormat="false" ht="15" hidden="false" customHeight="false" outlineLevel="0" collapsed="false">
      <c r="A53" s="18"/>
      <c r="B53" s="18"/>
      <c r="C53" s="20"/>
      <c r="D53" s="19"/>
      <c r="E53" s="19"/>
      <c r="F53" s="18"/>
      <c r="G53" s="21"/>
      <c r="H53" s="14" t="str">
        <f aca="true">IF(G53="","",TODAY()-G53)</f>
        <v/>
      </c>
      <c r="I53" s="18"/>
      <c r="J53" s="20"/>
    </row>
    <row r="54" customFormat="false" ht="15" hidden="false" customHeight="false" outlineLevel="0" collapsed="false">
      <c r="A54" s="18"/>
      <c r="B54" s="18"/>
      <c r="C54" s="20"/>
      <c r="D54" s="19"/>
      <c r="E54" s="19"/>
      <c r="F54" s="18"/>
      <c r="G54" s="21"/>
      <c r="H54" s="14" t="str">
        <f aca="true">IF(G54="","",TODAY()-G54)</f>
        <v/>
      </c>
      <c r="I54" s="18"/>
      <c r="J54" s="20"/>
    </row>
    <row r="55" customFormat="false" ht="15" hidden="false" customHeight="false" outlineLevel="0" collapsed="false">
      <c r="A55" s="18"/>
      <c r="B55" s="18"/>
      <c r="C55" s="20"/>
      <c r="D55" s="19"/>
      <c r="E55" s="19"/>
      <c r="F55" s="18"/>
      <c r="G55" s="21"/>
      <c r="H55" s="14" t="str">
        <f aca="true">IF(G55="","",TODAY()-G55)</f>
        <v/>
      </c>
      <c r="I55" s="18"/>
      <c r="J55" s="20"/>
    </row>
    <row r="56" customFormat="false" ht="15" hidden="false" customHeight="false" outlineLevel="0" collapsed="false">
      <c r="A56" s="18"/>
      <c r="B56" s="18"/>
      <c r="C56" s="20"/>
      <c r="D56" s="19"/>
      <c r="E56" s="19"/>
      <c r="F56" s="18"/>
      <c r="G56" s="21"/>
      <c r="H56" s="14" t="str">
        <f aca="true">IF(G56="","",TODAY()-G56)</f>
        <v/>
      </c>
      <c r="I56" s="18"/>
      <c r="J56" s="20"/>
    </row>
    <row r="57" customFormat="false" ht="15" hidden="false" customHeight="false" outlineLevel="0" collapsed="false">
      <c r="A57" s="18"/>
      <c r="B57" s="18"/>
      <c r="C57" s="20"/>
      <c r="D57" s="19"/>
      <c r="E57" s="19"/>
      <c r="F57" s="18"/>
      <c r="G57" s="21"/>
      <c r="H57" s="14" t="str">
        <f aca="true">IF(G57="","",TODAY()-G57)</f>
        <v/>
      </c>
      <c r="I57" s="18"/>
      <c r="J57" s="20"/>
    </row>
    <row r="58" customFormat="false" ht="15" hidden="false" customHeight="false" outlineLevel="0" collapsed="false">
      <c r="A58" s="18"/>
      <c r="B58" s="18"/>
      <c r="C58" s="20"/>
      <c r="D58" s="19"/>
      <c r="E58" s="19"/>
      <c r="F58" s="18"/>
      <c r="G58" s="21"/>
      <c r="H58" s="14" t="str">
        <f aca="true">IF(G58="","",TODAY()-G58)</f>
        <v/>
      </c>
      <c r="I58" s="18"/>
      <c r="J58" s="20"/>
    </row>
    <row r="59" customFormat="false" ht="15" hidden="false" customHeight="false" outlineLevel="0" collapsed="false">
      <c r="A59" s="18"/>
      <c r="B59" s="18"/>
      <c r="C59" s="20"/>
      <c r="D59" s="19"/>
      <c r="E59" s="19"/>
      <c r="F59" s="18"/>
      <c r="G59" s="21"/>
      <c r="H59" s="14" t="str">
        <f aca="true">IF(G59="","",TODAY()-G59)</f>
        <v/>
      </c>
      <c r="I59" s="18"/>
      <c r="J59" s="20"/>
    </row>
    <row r="60" customFormat="false" ht="15" hidden="false" customHeight="false" outlineLevel="0" collapsed="false">
      <c r="A60" s="18"/>
      <c r="B60" s="18"/>
      <c r="C60" s="20"/>
      <c r="D60" s="19"/>
      <c r="E60" s="19"/>
      <c r="F60" s="18"/>
      <c r="G60" s="21"/>
      <c r="H60" s="14" t="str">
        <f aca="true">IF(G60="","",TODAY()-G60)</f>
        <v/>
      </c>
      <c r="I60" s="18"/>
      <c r="J60" s="20"/>
    </row>
    <row r="61" customFormat="false" ht="15" hidden="false" customHeight="false" outlineLevel="0" collapsed="false">
      <c r="A61" s="18"/>
      <c r="B61" s="18"/>
      <c r="C61" s="20"/>
      <c r="D61" s="19"/>
      <c r="E61" s="19"/>
      <c r="F61" s="18"/>
      <c r="G61" s="21"/>
      <c r="H61" s="14" t="str">
        <f aca="true">IF(G61="","",TODAY()-G61)</f>
        <v/>
      </c>
      <c r="I61" s="18"/>
      <c r="J61" s="20"/>
    </row>
    <row r="62" customFormat="false" ht="15" hidden="false" customHeight="false" outlineLevel="0" collapsed="false">
      <c r="A62" s="18"/>
      <c r="B62" s="18"/>
      <c r="C62" s="20"/>
      <c r="D62" s="19"/>
      <c r="E62" s="19"/>
      <c r="F62" s="18"/>
      <c r="G62" s="21"/>
      <c r="H62" s="14" t="str">
        <f aca="true">IF(G62="","",TODAY()-G62)</f>
        <v/>
      </c>
      <c r="I62" s="18"/>
      <c r="J62" s="20"/>
    </row>
    <row r="63" customFormat="false" ht="15" hidden="false" customHeight="false" outlineLevel="0" collapsed="false">
      <c r="A63" s="18"/>
      <c r="B63" s="18"/>
      <c r="C63" s="20"/>
      <c r="D63" s="19"/>
      <c r="E63" s="19"/>
      <c r="F63" s="18"/>
      <c r="G63" s="21"/>
      <c r="H63" s="14" t="str">
        <f aca="true">IF(G63="","",TODAY()-G63)</f>
        <v/>
      </c>
      <c r="I63" s="18"/>
      <c r="J63" s="20"/>
    </row>
    <row r="64" customFormat="false" ht="15" hidden="false" customHeight="false" outlineLevel="0" collapsed="false">
      <c r="A64" s="18"/>
      <c r="B64" s="18"/>
      <c r="C64" s="20"/>
      <c r="D64" s="19"/>
      <c r="E64" s="19"/>
      <c r="F64" s="18"/>
      <c r="G64" s="21"/>
      <c r="H64" s="14" t="str">
        <f aca="true">IF(G64="","",TODAY()-G64)</f>
        <v/>
      </c>
      <c r="I64" s="18"/>
      <c r="J64" s="20"/>
    </row>
    <row r="65" customFormat="false" ht="15" hidden="false" customHeight="false" outlineLevel="0" collapsed="false">
      <c r="A65" s="18"/>
      <c r="B65" s="18"/>
      <c r="C65" s="20"/>
      <c r="D65" s="19"/>
      <c r="E65" s="19"/>
      <c r="F65" s="18"/>
      <c r="G65" s="21"/>
      <c r="H65" s="14" t="str">
        <f aca="true">IF(G65="","",TODAY()-G65)</f>
        <v/>
      </c>
      <c r="I65" s="18"/>
      <c r="J65" s="20"/>
    </row>
    <row r="66" customFormat="false" ht="15" hidden="false" customHeight="false" outlineLevel="0" collapsed="false">
      <c r="A66" s="18"/>
      <c r="B66" s="18"/>
      <c r="C66" s="20"/>
      <c r="D66" s="19"/>
      <c r="E66" s="19"/>
      <c r="F66" s="18"/>
      <c r="G66" s="21"/>
      <c r="H66" s="14" t="str">
        <f aca="true">IF(G66="","",TODAY()-G66)</f>
        <v/>
      </c>
      <c r="I66" s="18"/>
      <c r="J66" s="20"/>
    </row>
    <row r="67" customFormat="false" ht="15" hidden="false" customHeight="false" outlineLevel="0" collapsed="false">
      <c r="A67" s="18"/>
      <c r="B67" s="18"/>
      <c r="C67" s="20"/>
      <c r="D67" s="19"/>
      <c r="E67" s="19"/>
      <c r="F67" s="18"/>
      <c r="G67" s="21"/>
      <c r="H67" s="14" t="str">
        <f aca="true">IF(G67="","",TODAY()-G67)</f>
        <v/>
      </c>
      <c r="I67" s="18"/>
      <c r="J67" s="20"/>
    </row>
    <row r="68" customFormat="false" ht="15" hidden="false" customHeight="false" outlineLevel="0" collapsed="false">
      <c r="A68" s="18"/>
      <c r="B68" s="18"/>
      <c r="C68" s="20"/>
      <c r="D68" s="19"/>
      <c r="E68" s="19"/>
      <c r="F68" s="18"/>
      <c r="G68" s="21"/>
      <c r="H68" s="14" t="str">
        <f aca="true">IF(G68="","",TODAY()-G68)</f>
        <v/>
      </c>
      <c r="I68" s="18"/>
      <c r="J68" s="20"/>
    </row>
    <row r="69" customFormat="false" ht="15" hidden="false" customHeight="false" outlineLevel="0" collapsed="false">
      <c r="A69" s="18"/>
      <c r="B69" s="18"/>
      <c r="C69" s="20"/>
      <c r="D69" s="19"/>
      <c r="E69" s="19"/>
      <c r="F69" s="18"/>
      <c r="G69" s="21"/>
      <c r="H69" s="14" t="str">
        <f aca="true">IF(G69="","",TODAY()-G69)</f>
        <v/>
      </c>
      <c r="I69" s="18"/>
      <c r="J69" s="20"/>
    </row>
    <row r="70" customFormat="false" ht="15" hidden="false" customHeight="false" outlineLevel="0" collapsed="false">
      <c r="A70" s="18"/>
      <c r="B70" s="18"/>
      <c r="C70" s="20"/>
      <c r="D70" s="19"/>
      <c r="E70" s="19"/>
      <c r="F70" s="18"/>
      <c r="G70" s="21"/>
      <c r="H70" s="14" t="str">
        <f aca="true">IF(G70="","",TODAY()-G70)</f>
        <v/>
      </c>
      <c r="I70" s="18"/>
      <c r="J70" s="20"/>
    </row>
    <row r="71" customFormat="false" ht="15" hidden="false" customHeight="false" outlineLevel="0" collapsed="false">
      <c r="A71" s="18"/>
      <c r="B71" s="18"/>
      <c r="C71" s="20"/>
      <c r="D71" s="19"/>
      <c r="E71" s="19"/>
      <c r="F71" s="18"/>
      <c r="G71" s="21"/>
      <c r="H71" s="14" t="str">
        <f aca="true">IF(G71="","",TODAY()-G71)</f>
        <v/>
      </c>
      <c r="I71" s="18"/>
      <c r="J71" s="20"/>
    </row>
    <row r="72" customFormat="false" ht="15" hidden="false" customHeight="false" outlineLevel="0" collapsed="false">
      <c r="A72" s="18"/>
      <c r="B72" s="18"/>
      <c r="C72" s="20"/>
      <c r="D72" s="19"/>
      <c r="E72" s="19"/>
      <c r="F72" s="18"/>
      <c r="G72" s="21"/>
      <c r="H72" s="14" t="str">
        <f aca="true">IF(G72="","",TODAY()-G72)</f>
        <v/>
      </c>
      <c r="I72" s="18"/>
      <c r="J72" s="20"/>
    </row>
    <row r="73" customFormat="false" ht="15" hidden="false" customHeight="false" outlineLevel="0" collapsed="false">
      <c r="A73" s="18"/>
      <c r="B73" s="18"/>
      <c r="C73" s="20"/>
      <c r="D73" s="19"/>
      <c r="E73" s="19"/>
      <c r="F73" s="18"/>
      <c r="G73" s="21"/>
      <c r="H73" s="14" t="str">
        <f aca="true">IF(G73="","",TODAY()-G73)</f>
        <v/>
      </c>
      <c r="I73" s="18"/>
      <c r="J73" s="20"/>
    </row>
    <row r="74" customFormat="false" ht="15" hidden="false" customHeight="false" outlineLevel="0" collapsed="false">
      <c r="A74" s="18"/>
      <c r="B74" s="18"/>
      <c r="C74" s="20"/>
      <c r="D74" s="19"/>
      <c r="E74" s="19"/>
      <c r="F74" s="18"/>
      <c r="G74" s="21"/>
      <c r="H74" s="14" t="str">
        <f aca="true">IF(G74="","",TODAY()-G74)</f>
        <v/>
      </c>
      <c r="I74" s="18"/>
      <c r="J74" s="20"/>
    </row>
    <row r="75" customFormat="false" ht="15" hidden="false" customHeight="false" outlineLevel="0" collapsed="false">
      <c r="A75" s="18"/>
      <c r="B75" s="18"/>
      <c r="C75" s="20"/>
      <c r="D75" s="19"/>
      <c r="E75" s="19"/>
      <c r="F75" s="18"/>
      <c r="G75" s="21"/>
      <c r="H75" s="14" t="str">
        <f aca="true">IF(G75="","",TODAY()-G75)</f>
        <v/>
      </c>
      <c r="I75" s="18"/>
      <c r="J75" s="20"/>
    </row>
    <row r="76" customFormat="false" ht="15" hidden="false" customHeight="false" outlineLevel="0" collapsed="false">
      <c r="A76" s="18"/>
      <c r="B76" s="18"/>
      <c r="C76" s="20"/>
      <c r="D76" s="19"/>
      <c r="E76" s="19"/>
      <c r="F76" s="18"/>
      <c r="G76" s="21"/>
      <c r="H76" s="14" t="str">
        <f aca="true">IF(G76="","",TODAY()-G76)</f>
        <v/>
      </c>
      <c r="I76" s="18"/>
      <c r="J76" s="20"/>
    </row>
    <row r="77" customFormat="false" ht="15" hidden="false" customHeight="false" outlineLevel="0" collapsed="false">
      <c r="A77" s="18"/>
      <c r="B77" s="18"/>
      <c r="C77" s="20"/>
      <c r="D77" s="19"/>
      <c r="E77" s="19"/>
      <c r="F77" s="18"/>
      <c r="G77" s="21"/>
      <c r="H77" s="14" t="str">
        <f aca="true">IF(G77="","",TODAY()-G77)</f>
        <v/>
      </c>
      <c r="I77" s="18"/>
      <c r="J77" s="20"/>
    </row>
    <row r="78" customFormat="false" ht="15" hidden="false" customHeight="false" outlineLevel="0" collapsed="false">
      <c r="A78" s="18"/>
      <c r="B78" s="18"/>
      <c r="C78" s="20"/>
      <c r="D78" s="19"/>
      <c r="E78" s="19"/>
      <c r="F78" s="18"/>
      <c r="G78" s="21"/>
      <c r="H78" s="14" t="str">
        <f aca="true">IF(G78="","",TODAY()-G78)</f>
        <v/>
      </c>
      <c r="I78" s="18"/>
      <c r="J78" s="20"/>
    </row>
    <row r="79" customFormat="false" ht="15" hidden="false" customHeight="false" outlineLevel="0" collapsed="false">
      <c r="A79" s="18"/>
      <c r="B79" s="18"/>
      <c r="C79" s="20"/>
      <c r="D79" s="19"/>
      <c r="E79" s="19"/>
      <c r="F79" s="18"/>
      <c r="G79" s="21"/>
      <c r="H79" s="14" t="str">
        <f aca="true">IF(G79="","",TODAY()-G79)</f>
        <v/>
      </c>
      <c r="I79" s="18"/>
      <c r="J79" s="20"/>
    </row>
    <row r="80" customFormat="false" ht="15" hidden="false" customHeight="false" outlineLevel="0" collapsed="false">
      <c r="A80" s="18"/>
      <c r="B80" s="18"/>
      <c r="C80" s="20"/>
      <c r="D80" s="19"/>
      <c r="E80" s="19"/>
      <c r="F80" s="18"/>
      <c r="G80" s="21"/>
      <c r="H80" s="14" t="str">
        <f aca="true">IF(G80="","",TODAY()-G80)</f>
        <v/>
      </c>
      <c r="I80" s="18"/>
      <c r="J80" s="20"/>
    </row>
    <row r="81" customFormat="false" ht="15" hidden="false" customHeight="false" outlineLevel="0" collapsed="false">
      <c r="A81" s="18"/>
      <c r="B81" s="18"/>
      <c r="C81" s="20"/>
      <c r="D81" s="19"/>
      <c r="E81" s="19"/>
      <c r="F81" s="18"/>
      <c r="G81" s="21"/>
      <c r="H81" s="14" t="str">
        <f aca="true">IF(G81="","",TODAY()-G81)</f>
        <v/>
      </c>
      <c r="I81" s="18"/>
      <c r="J81" s="20"/>
    </row>
    <row r="82" customFormat="false" ht="15" hidden="false" customHeight="false" outlineLevel="0" collapsed="false">
      <c r="A82" s="18"/>
      <c r="B82" s="18"/>
      <c r="C82" s="20"/>
      <c r="D82" s="19"/>
      <c r="E82" s="19"/>
      <c r="F82" s="18"/>
      <c r="G82" s="21"/>
      <c r="H82" s="14" t="str">
        <f aca="true">IF(G82="","",TODAY()-G82)</f>
        <v/>
      </c>
      <c r="I82" s="18"/>
      <c r="J82" s="20"/>
    </row>
    <row r="83" customFormat="false" ht="15" hidden="false" customHeight="false" outlineLevel="0" collapsed="false">
      <c r="A83" s="18"/>
      <c r="B83" s="18"/>
      <c r="C83" s="20"/>
      <c r="D83" s="19"/>
      <c r="E83" s="19"/>
      <c r="F83" s="18"/>
      <c r="G83" s="21"/>
      <c r="H83" s="14" t="str">
        <f aca="true">IF(G83="","",TODAY()-G83)</f>
        <v/>
      </c>
      <c r="I83" s="18"/>
      <c r="J83" s="20"/>
    </row>
    <row r="84" customFormat="false" ht="15" hidden="false" customHeight="false" outlineLevel="0" collapsed="false">
      <c r="A84" s="18"/>
      <c r="B84" s="18"/>
      <c r="C84" s="20"/>
      <c r="D84" s="19"/>
      <c r="E84" s="19"/>
      <c r="F84" s="18"/>
      <c r="G84" s="21"/>
      <c r="H84" s="14" t="str">
        <f aca="true">IF(G84="","",TODAY()-G84)</f>
        <v/>
      </c>
      <c r="I84" s="18"/>
      <c r="J84" s="20"/>
    </row>
    <row r="85" customFormat="false" ht="15" hidden="false" customHeight="false" outlineLevel="0" collapsed="false">
      <c r="A85" s="18"/>
      <c r="B85" s="18"/>
      <c r="C85" s="20"/>
      <c r="D85" s="19"/>
      <c r="E85" s="19"/>
      <c r="F85" s="18"/>
      <c r="G85" s="21"/>
      <c r="H85" s="14" t="str">
        <f aca="true">IF(G85="","",TODAY()-G85)</f>
        <v/>
      </c>
      <c r="I85" s="18"/>
      <c r="J85" s="20"/>
    </row>
    <row r="86" customFormat="false" ht="15" hidden="false" customHeight="false" outlineLevel="0" collapsed="false">
      <c r="A86" s="18"/>
      <c r="B86" s="18"/>
      <c r="C86" s="20"/>
      <c r="D86" s="19"/>
      <c r="E86" s="19"/>
      <c r="F86" s="18"/>
      <c r="G86" s="21"/>
      <c r="H86" s="14" t="str">
        <f aca="true">IF(G86="","",TODAY()-G86)</f>
        <v/>
      </c>
      <c r="I86" s="18"/>
      <c r="J86" s="20"/>
    </row>
    <row r="87" customFormat="false" ht="15" hidden="false" customHeight="false" outlineLevel="0" collapsed="false">
      <c r="A87" s="18"/>
      <c r="B87" s="18"/>
      <c r="C87" s="20"/>
      <c r="D87" s="19"/>
      <c r="E87" s="19"/>
      <c r="F87" s="18"/>
      <c r="G87" s="21"/>
      <c r="H87" s="14" t="str">
        <f aca="true">IF(G87="","",TODAY()-G87)</f>
        <v/>
      </c>
      <c r="I87" s="18"/>
      <c r="J87" s="20"/>
    </row>
    <row r="88" customFormat="false" ht="15" hidden="false" customHeight="false" outlineLevel="0" collapsed="false">
      <c r="A88" s="18"/>
      <c r="B88" s="18"/>
      <c r="C88" s="20"/>
      <c r="D88" s="19"/>
      <c r="E88" s="19"/>
      <c r="F88" s="18"/>
      <c r="G88" s="21"/>
      <c r="H88" s="14" t="str">
        <f aca="true">IF(G88="","",TODAY()-G88)</f>
        <v/>
      </c>
      <c r="I88" s="18"/>
      <c r="J88" s="20"/>
    </row>
    <row r="89" customFormat="false" ht="15" hidden="false" customHeight="false" outlineLevel="0" collapsed="false">
      <c r="A89" s="18"/>
      <c r="B89" s="18"/>
      <c r="C89" s="20"/>
      <c r="D89" s="19"/>
      <c r="E89" s="19"/>
      <c r="F89" s="18"/>
      <c r="G89" s="21"/>
      <c r="H89" s="14" t="str">
        <f aca="true">IF(G89="","",TODAY()-G89)</f>
        <v/>
      </c>
      <c r="I89" s="18"/>
      <c r="J89" s="20"/>
    </row>
    <row r="90" customFormat="false" ht="15" hidden="false" customHeight="false" outlineLevel="0" collapsed="false">
      <c r="A90" s="18"/>
      <c r="B90" s="18"/>
      <c r="C90" s="20"/>
      <c r="D90" s="19"/>
      <c r="E90" s="19"/>
      <c r="F90" s="18"/>
      <c r="G90" s="21"/>
      <c r="H90" s="14" t="str">
        <f aca="true">IF(G90="","",TODAY()-G90)</f>
        <v/>
      </c>
      <c r="I90" s="18"/>
      <c r="J90" s="20"/>
    </row>
    <row r="91" customFormat="false" ht="15" hidden="false" customHeight="false" outlineLevel="0" collapsed="false">
      <c r="A91" s="18"/>
      <c r="B91" s="18"/>
      <c r="C91" s="20"/>
      <c r="D91" s="19"/>
      <c r="E91" s="19"/>
      <c r="F91" s="18"/>
      <c r="G91" s="21"/>
      <c r="H91" s="14" t="str">
        <f aca="true">IF(G91="","",TODAY()-G91)</f>
        <v/>
      </c>
      <c r="I91" s="18"/>
      <c r="J91" s="20"/>
    </row>
    <row r="92" customFormat="false" ht="15" hidden="false" customHeight="false" outlineLevel="0" collapsed="false">
      <c r="A92" s="18"/>
      <c r="B92" s="18"/>
      <c r="C92" s="20"/>
      <c r="D92" s="19"/>
      <c r="E92" s="19"/>
      <c r="F92" s="18"/>
      <c r="G92" s="21"/>
      <c r="H92" s="14" t="str">
        <f aca="true">IF(G92="","",TODAY()-G92)</f>
        <v/>
      </c>
      <c r="I92" s="18"/>
      <c r="J92" s="20"/>
    </row>
    <row r="93" customFormat="false" ht="15" hidden="false" customHeight="false" outlineLevel="0" collapsed="false">
      <c r="A93" s="18"/>
      <c r="B93" s="18"/>
      <c r="C93" s="20"/>
      <c r="D93" s="19"/>
      <c r="E93" s="19"/>
      <c r="F93" s="18"/>
      <c r="G93" s="21"/>
      <c r="H93" s="14" t="str">
        <f aca="true">IF(G93="","",TODAY()-G93)</f>
        <v/>
      </c>
      <c r="I93" s="18"/>
      <c r="J93" s="20"/>
    </row>
    <row r="94" customFormat="false" ht="15" hidden="false" customHeight="false" outlineLevel="0" collapsed="false">
      <c r="A94" s="18"/>
      <c r="B94" s="18"/>
      <c r="C94" s="20"/>
      <c r="D94" s="19"/>
      <c r="E94" s="19"/>
      <c r="F94" s="18"/>
      <c r="G94" s="21"/>
      <c r="H94" s="14" t="str">
        <f aca="true">IF(G94="","",TODAY()-G94)</f>
        <v/>
      </c>
      <c r="I94" s="18"/>
      <c r="J94" s="20"/>
    </row>
    <row r="95" customFormat="false" ht="15" hidden="false" customHeight="false" outlineLevel="0" collapsed="false">
      <c r="A95" s="18"/>
      <c r="B95" s="18"/>
      <c r="C95" s="20"/>
      <c r="D95" s="19"/>
      <c r="E95" s="19"/>
      <c r="F95" s="18"/>
      <c r="G95" s="21"/>
      <c r="H95" s="14" t="str">
        <f aca="true">IF(G95="","",TODAY()-G95)</f>
        <v/>
      </c>
      <c r="I95" s="18"/>
      <c r="J95" s="20"/>
    </row>
    <row r="96" customFormat="false" ht="15" hidden="false" customHeight="false" outlineLevel="0" collapsed="false">
      <c r="A96" s="18"/>
      <c r="B96" s="18"/>
      <c r="C96" s="20"/>
      <c r="D96" s="19"/>
      <c r="E96" s="19"/>
      <c r="F96" s="18"/>
      <c r="G96" s="21"/>
      <c r="H96" s="14" t="str">
        <f aca="true">IF(G96="","",TODAY()-G96)</f>
        <v/>
      </c>
      <c r="I96" s="18"/>
      <c r="J96" s="20"/>
    </row>
    <row r="97" customFormat="false" ht="15" hidden="false" customHeight="false" outlineLevel="0" collapsed="false">
      <c r="A97" s="18"/>
      <c r="B97" s="18"/>
      <c r="C97" s="20"/>
      <c r="D97" s="19"/>
      <c r="E97" s="19"/>
      <c r="F97" s="18"/>
      <c r="G97" s="21"/>
      <c r="H97" s="14" t="str">
        <f aca="true">IF(G97="","",TODAY()-G97)</f>
        <v/>
      </c>
      <c r="I97" s="18"/>
      <c r="J97" s="20"/>
    </row>
    <row r="98" customFormat="false" ht="15" hidden="false" customHeight="false" outlineLevel="0" collapsed="false">
      <c r="A98" s="18"/>
      <c r="B98" s="18"/>
      <c r="C98" s="20"/>
      <c r="D98" s="19"/>
      <c r="E98" s="19"/>
      <c r="F98" s="18"/>
      <c r="G98" s="21"/>
      <c r="H98" s="14" t="str">
        <f aca="true">IF(G98="","",TODAY()-G98)</f>
        <v/>
      </c>
      <c r="I98" s="18"/>
      <c r="J98" s="20"/>
    </row>
    <row r="99" customFormat="false" ht="15" hidden="false" customHeight="false" outlineLevel="0" collapsed="false">
      <c r="A99" s="18"/>
      <c r="B99" s="18"/>
      <c r="C99" s="20"/>
      <c r="D99" s="19"/>
      <c r="E99" s="19"/>
      <c r="F99" s="18"/>
      <c r="G99" s="21"/>
      <c r="H99" s="14" t="str">
        <f aca="true">IF(G99="","",TODAY()-G99)</f>
        <v/>
      </c>
      <c r="I99" s="18"/>
      <c r="J99" s="20"/>
    </row>
    <row r="100" customFormat="false" ht="15" hidden="false" customHeight="false" outlineLevel="0" collapsed="false">
      <c r="A100" s="18"/>
      <c r="B100" s="18"/>
      <c r="C100" s="20"/>
      <c r="D100" s="19"/>
      <c r="E100" s="19"/>
      <c r="F100" s="18"/>
      <c r="G100" s="21"/>
      <c r="H100" s="14" t="str">
        <f aca="true">IF(G100="","",TODAY()-G100)</f>
        <v/>
      </c>
      <c r="I100" s="18"/>
      <c r="J100" s="20"/>
    </row>
    <row r="101" customFormat="false" ht="15" hidden="false" customHeight="false" outlineLevel="0" collapsed="false">
      <c r="A101" s="18"/>
      <c r="B101" s="18"/>
      <c r="C101" s="20"/>
      <c r="D101" s="19"/>
      <c r="E101" s="19"/>
      <c r="F101" s="18"/>
      <c r="G101" s="21"/>
      <c r="H101" s="14" t="str">
        <f aca="true">IF(G101="","",TODAY()-G101)</f>
        <v/>
      </c>
      <c r="I101" s="18"/>
      <c r="J101" s="20"/>
    </row>
    <row r="102" customFormat="false" ht="15" hidden="false" customHeight="false" outlineLevel="0" collapsed="false">
      <c r="A102" s="18"/>
      <c r="B102" s="18"/>
      <c r="C102" s="20"/>
      <c r="D102" s="19"/>
      <c r="E102" s="19"/>
      <c r="F102" s="18"/>
      <c r="G102" s="21"/>
      <c r="H102" s="14" t="str">
        <f aca="true">IF(G102="","",TODAY()-G102)</f>
        <v/>
      </c>
      <c r="I102" s="18"/>
      <c r="J102" s="20"/>
    </row>
    <row r="103" customFormat="false" ht="15" hidden="false" customHeight="false" outlineLevel="0" collapsed="false">
      <c r="A103" s="18"/>
      <c r="B103" s="18"/>
      <c r="C103" s="20"/>
      <c r="D103" s="19"/>
      <c r="E103" s="19"/>
      <c r="F103" s="18"/>
      <c r="G103" s="21"/>
      <c r="H103" s="14" t="str">
        <f aca="true">IF(G103="","",TODAY()-G103)</f>
        <v/>
      </c>
      <c r="I103" s="18"/>
      <c r="J103" s="20"/>
    </row>
    <row r="104" customFormat="false" ht="15" hidden="false" customHeight="false" outlineLevel="0" collapsed="false">
      <c r="A104" s="18"/>
      <c r="B104" s="18"/>
      <c r="C104" s="20"/>
      <c r="D104" s="19"/>
      <c r="E104" s="19"/>
      <c r="F104" s="18"/>
      <c r="G104" s="21"/>
      <c r="H104" s="14" t="str">
        <f aca="true">IF(G104="","",TODAY()-G104)</f>
        <v/>
      </c>
      <c r="I104" s="18"/>
      <c r="J104" s="20"/>
    </row>
  </sheetData>
  <conditionalFormatting sqref="H5:H104">
    <cfRule type="expression" priority="2" aboveAverage="0" equalAverage="0" bottom="0" percent="0" rank="0" text="" dxfId="1">
      <formula>AND(ISNUMBER($H5),$H5&gt;=180)</formula>
    </cfRule>
  </conditionalFormatting>
  <dataValidations count="1">
    <dataValidation allowBlank="true" error="Enter a date such as 2027-03-15." errorStyle="stop" operator="greaterThan" showDropDown="false" showErrorMessage="true" showInputMessage="false" sqref="G5:G104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6F78"/>
    <pageSetUpPr fitToPage="false"/>
  </sheetPr>
  <dimension ref="A1:H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8"/>
    <col collapsed="false" customWidth="true" hidden="false" outlineLevel="0" max="3" min="3" style="0" width="24"/>
    <col collapsed="false" customWidth="true" hidden="false" outlineLevel="0" max="4" min="4" style="0" width="16"/>
    <col collapsed="false" customWidth="true" hidden="false" outlineLevel="0" max="5" min="5" style="0" width="13"/>
    <col collapsed="false" customWidth="true" hidden="false" outlineLevel="0" max="6" min="6" style="0" width="34"/>
    <col collapsed="false" customWidth="true" hidden="false" outlineLevel="0" max="7" min="7" style="0" width="4"/>
    <col collapsed="false" customWidth="true" hidden="false" outlineLevel="0" max="8" min="8" style="0" width="16"/>
  </cols>
  <sheetData>
    <row r="1" customFormat="false" ht="25.5" hidden="false" customHeight="true" outlineLevel="0" collapsed="false">
      <c r="A1" s="5" t="s">
        <v>108</v>
      </c>
    </row>
    <row r="2" customFormat="false" ht="15" hidden="false" customHeight="false" outlineLevel="0" collapsed="false">
      <c r="A2" s="2" t="s">
        <v>109</v>
      </c>
    </row>
    <row r="4" customFormat="false" ht="15" hidden="false" customHeight="false" outlineLevel="0" collapsed="false">
      <c r="A4" s="22" t="s">
        <v>110</v>
      </c>
      <c r="F4" s="22" t="s">
        <v>111</v>
      </c>
    </row>
    <row r="5" customFormat="false" ht="31.5" hidden="false" customHeight="true" outlineLevel="0" collapsed="false">
      <c r="A5" s="7" t="s">
        <v>24</v>
      </c>
      <c r="B5" s="7" t="s">
        <v>112</v>
      </c>
      <c r="C5" s="7" t="s">
        <v>23</v>
      </c>
      <c r="D5" s="7" t="s">
        <v>113</v>
      </c>
      <c r="F5" s="23" t="s">
        <v>114</v>
      </c>
      <c r="G5" s="23"/>
      <c r="H5" s="24" t="n">
        <f aca="false">SUM(B6:B9)</f>
        <v>4</v>
      </c>
    </row>
    <row r="6" customFormat="false" ht="15" hidden="false" customHeight="false" outlineLevel="0" collapsed="false">
      <c r="A6" s="25" t="str">
        <f aca="false">Lists!A5</f>
        <v>researching</v>
      </c>
      <c r="B6" s="25" t="n">
        <f aca="false">COUNTIF(Pipeline!$D$5:$D$204,A6)</f>
        <v>1</v>
      </c>
      <c r="C6" s="26" t="n">
        <f aca="false">SUMIFS(Pipeline!$C$5:$C$204,Pipeline!$D$5:$D$204,A6)</f>
        <v>8000</v>
      </c>
      <c r="D6" s="26" t="n">
        <f aca="false">SUMIFS(Pipeline!$L$5:$L$204,Pipeline!$D$5:$D$204,A6)</f>
        <v>800</v>
      </c>
      <c r="F6" s="23" t="s">
        <v>115</v>
      </c>
      <c r="G6" s="23"/>
      <c r="H6" s="27" t="n">
        <f aca="false">SUM(C6:C9)</f>
        <v>60000</v>
      </c>
    </row>
    <row r="7" customFormat="false" ht="15" hidden="false" customHeight="false" outlineLevel="0" collapsed="false">
      <c r="A7" s="25" t="str">
        <f aca="false">Lists!A6</f>
        <v>LOI</v>
      </c>
      <c r="B7" s="25" t="n">
        <f aca="false">COUNTIF(Pipeline!$D$5:$D$204,A7)</f>
        <v>1</v>
      </c>
      <c r="C7" s="26" t="n">
        <f aca="false">SUMIFS(Pipeline!$C$5:$C$204,Pipeline!$D$5:$D$204,A7)</f>
        <v>12000</v>
      </c>
      <c r="D7" s="26" t="n">
        <f aca="false">SUMIFS(Pipeline!$L$5:$L$204,Pipeline!$D$5:$D$204,A7)</f>
        <v>3000</v>
      </c>
      <c r="F7" s="23" t="s">
        <v>116</v>
      </c>
      <c r="G7" s="23"/>
      <c r="H7" s="27" t="n">
        <f aca="false">SUM(D6:D9)</f>
        <v>18550</v>
      </c>
    </row>
    <row r="8" customFormat="false" ht="15" hidden="false" customHeight="false" outlineLevel="0" collapsed="false">
      <c r="A8" s="25" t="str">
        <f aca="false">Lists!A7</f>
        <v>drafting</v>
      </c>
      <c r="B8" s="25" t="n">
        <f aca="false">COUNTIF(Pipeline!$D$5:$D$204,A8)</f>
        <v>1</v>
      </c>
      <c r="C8" s="26" t="n">
        <f aca="false">SUMIFS(Pipeline!$C$5:$C$204,Pipeline!$D$5:$D$204,A8)</f>
        <v>25000</v>
      </c>
      <c r="D8" s="26" t="n">
        <f aca="false">SUMIFS(Pipeline!$L$5:$L$204,Pipeline!$D$5:$D$204,A8)</f>
        <v>8750</v>
      </c>
      <c r="F8" s="23" t="s">
        <v>117</v>
      </c>
      <c r="G8" s="23"/>
      <c r="H8" s="27" t="n">
        <f aca="false">SUMIFS(Pipeline!$I$5:$I$204,Pipeline!$D$5:$D$204,"awarded")</f>
        <v>10000</v>
      </c>
    </row>
    <row r="9" customFormat="false" ht="15" hidden="false" customHeight="false" outlineLevel="0" collapsed="false">
      <c r="A9" s="25" t="str">
        <f aca="false">Lists!A8</f>
        <v>submitted</v>
      </c>
      <c r="B9" s="25" t="n">
        <f aca="false">COUNTIF(Pipeline!$D$5:$D$204,A9)</f>
        <v>1</v>
      </c>
      <c r="C9" s="26" t="n">
        <f aca="false">SUMIFS(Pipeline!$C$5:$C$204,Pipeline!$D$5:$D$204,A9)</f>
        <v>15000</v>
      </c>
      <c r="D9" s="26" t="n">
        <f aca="false">SUMIFS(Pipeline!$L$5:$L$204,Pipeline!$D$5:$D$204,A9)</f>
        <v>6000</v>
      </c>
      <c r="F9" s="23" t="s">
        <v>118</v>
      </c>
      <c r="G9" s="23"/>
      <c r="H9" s="27" t="n">
        <f aca="false">H8+H7</f>
        <v>28550</v>
      </c>
    </row>
    <row r="10" customFormat="false" ht="15" hidden="false" customHeight="true" outlineLevel="0" collapsed="false">
      <c r="A10" s="25" t="str">
        <f aca="false">Lists!A9</f>
        <v>awarded</v>
      </c>
      <c r="B10" s="25" t="n">
        <f aca="false">COUNTIF(Pipeline!$D$5:$D$204,A10)</f>
        <v>1</v>
      </c>
      <c r="C10" s="26" t="n">
        <f aca="false">SUMIFS(Pipeline!$C$5:$C$204,Pipeline!$D$5:$D$204,A10)</f>
        <v>10000</v>
      </c>
      <c r="D10" s="26" t="n">
        <f aca="false">SUMIFS(Pipeline!$L$5:$L$204,Pipeline!$D$5:$D$204,A10)</f>
        <v>10000</v>
      </c>
      <c r="F10" s="28" t="s">
        <v>119</v>
      </c>
      <c r="G10" s="28"/>
      <c r="H10" s="28"/>
    </row>
    <row r="11" customFormat="false" ht="15" hidden="false" customHeight="false" outlineLevel="0" collapsed="false">
      <c r="A11" s="25" t="str">
        <f aca="false">Lists!A10</f>
        <v>declined</v>
      </c>
      <c r="B11" s="25" t="n">
        <f aca="false">COUNTIF(Pipeline!$D$5:$D$204,A11)</f>
        <v>1</v>
      </c>
      <c r="C11" s="26" t="n">
        <f aca="false">SUMIFS(Pipeline!$C$5:$C$204,Pipeline!$D$5:$D$204,A11)</f>
        <v>5000</v>
      </c>
      <c r="D11" s="26" t="n">
        <f aca="false">SUMIFS(Pipeline!$L$5:$L$204,Pipeline!$D$5:$D$204,A11)</f>
        <v>0</v>
      </c>
      <c r="F11" s="28"/>
      <c r="G11" s="28"/>
      <c r="H11" s="28"/>
    </row>
    <row r="12" customFormat="false" ht="15" hidden="false" customHeight="false" outlineLevel="0" collapsed="false">
      <c r="A12" s="29" t="s">
        <v>120</v>
      </c>
      <c r="B12" s="29" t="n">
        <f aca="false">SUM(B6:B11)</f>
        <v>6</v>
      </c>
      <c r="C12" s="30" t="n">
        <f aca="false">SUM(C6:C11)</f>
        <v>75000</v>
      </c>
      <c r="D12" s="30" t="n">
        <f aca="false">SUM(D6:D11)</f>
        <v>28550</v>
      </c>
    </row>
    <row r="15" customFormat="false" ht="15" hidden="false" customHeight="false" outlineLevel="0" collapsed="false">
      <c r="A15" s="22" t="s">
        <v>121</v>
      </c>
    </row>
    <row r="16" customFormat="false" ht="31.5" hidden="false" customHeight="true" outlineLevel="0" collapsed="false">
      <c r="A16" s="7" t="s">
        <v>122</v>
      </c>
      <c r="B16" s="7" t="s">
        <v>21</v>
      </c>
      <c r="C16" s="7" t="s">
        <v>22</v>
      </c>
      <c r="D16" s="7" t="s">
        <v>24</v>
      </c>
      <c r="E16" s="7" t="s">
        <v>123</v>
      </c>
      <c r="F16" s="7" t="s">
        <v>124</v>
      </c>
    </row>
    <row r="17" customFormat="false" ht="15" hidden="false" customHeight="false" outlineLevel="0" collapsed="false">
      <c r="A17" s="18" t="n">
        <v>1</v>
      </c>
      <c r="B17" s="18" t="str">
        <f aca="false">IF(G17="","",INDEX(Pipeline!$A$5:$A$204,MATCH(G17,Pipeline!$O$5:$O$204,0)))</f>
        <v>Example: Birchwood Family Foundation</v>
      </c>
      <c r="C17" s="18" t="str">
        <f aca="false">IF(G17="","",INDEX(Pipeline!$B$5:$B$204,MATCH(G17,Pipeline!$O$5:$O$204,0)))</f>
        <v>Community Programs</v>
      </c>
      <c r="D17" s="18" t="str">
        <f aca="false">IF(G17="","",INDEX(Pipeline!$D$5:$D$204,MATCH(G17,Pipeline!$O$5:$O$204,0)))</f>
        <v>drafting</v>
      </c>
      <c r="E17" s="31" t="n">
        <f aca="false">IF(G17="","",INDEX(Pipeline!$J$5:$J$204,MATCH(G17,Pipeline!$O$5:$O$204,0)))</f>
        <v>46326</v>
      </c>
      <c r="F17" s="32" t="n">
        <f aca="false">IF(G17="","",INDEX(Pipeline!$K$5:$K$204,MATCH(G17,Pipeline!$O$5:$O$204,0)))</f>
        <v>4</v>
      </c>
      <c r="G17" s="33" t="n">
        <f aca="false">IFERROR(SMALL(Pipeline!$O$5:$O$204,A17),"")</f>
        <v>46326.00005</v>
      </c>
    </row>
    <row r="18" customFormat="false" ht="15" hidden="false" customHeight="false" outlineLevel="0" collapsed="false">
      <c r="A18" s="18" t="n">
        <v>2</v>
      </c>
      <c r="B18" s="18" t="str">
        <f aca="false">IF(G18="","",INDEX(Pipeline!$A$5:$A$204,MATCH(G18,Pipeline!$O$5:$O$204,0)))</f>
        <v>Example: Larkspur County Arts Fund</v>
      </c>
      <c r="C18" s="18" t="str">
        <f aca="false">IF(G18="","",INDEX(Pipeline!$B$5:$B$204,MATCH(G18,Pipeline!$O$5:$O$204,0)))</f>
        <v>Youth Arts Access</v>
      </c>
      <c r="D18" s="18" t="str">
        <f aca="false">IF(G18="","",INDEX(Pipeline!$D$5:$D$204,MATCH(G18,Pipeline!$O$5:$O$204,0)))</f>
        <v>LOI</v>
      </c>
      <c r="E18" s="31" t="n">
        <f aca="false">IF(G18="","",INDEX(Pipeline!$J$5:$J$204,MATCH(G18,Pipeline!$O$5:$O$204,0)))</f>
        <v>46336</v>
      </c>
      <c r="F18" s="32" t="n">
        <f aca="false">IF(G18="","",INDEX(Pipeline!$K$5:$K$204,MATCH(G18,Pipeline!$O$5:$O$204,0)))</f>
        <v>14</v>
      </c>
      <c r="G18" s="33" t="n">
        <f aca="false">IFERROR(SMALL(Pipeline!$O$5:$O$204,A18),"")</f>
        <v>46336.00006</v>
      </c>
    </row>
    <row r="19" customFormat="false" ht="15" hidden="false" customHeight="false" outlineLevel="0" collapsed="false">
      <c r="A19" s="18" t="n">
        <v>3</v>
      </c>
      <c r="B19" s="18" t="str">
        <f aca="false">IF(G19="","",INDEX(Pipeline!$A$5:$A$204,MATCH(G19,Pipeline!$O$5:$O$204,0)))</f>
        <v>Example: Tamarack Health Trust</v>
      </c>
      <c r="C19" s="18" t="str">
        <f aca="false">IF(G19="","",INDEX(Pipeline!$B$5:$B$204,MATCH(G19,Pipeline!$O$5:$O$204,0)))</f>
        <v>Food Security Mini-Grant</v>
      </c>
      <c r="D19" s="18" t="str">
        <f aca="false">IF(G19="","",INDEX(Pipeline!$D$5:$D$204,MATCH(G19,Pipeline!$O$5:$O$204,0)))</f>
        <v>researching</v>
      </c>
      <c r="E19" s="31" t="n">
        <f aca="false">IF(G19="","",INDEX(Pipeline!$J$5:$J$204,MATCH(G19,Pipeline!$O$5:$O$204,0)))</f>
        <v>46446</v>
      </c>
      <c r="F19" s="32" t="n">
        <f aca="false">IF(G19="","",INDEX(Pipeline!$K$5:$K$204,MATCH(G19,Pipeline!$O$5:$O$204,0)))</f>
        <v>124</v>
      </c>
      <c r="G19" s="33" t="n">
        <f aca="false">IFERROR(SMALL(Pipeline!$O$5:$O$204,A19),"")</f>
        <v>46446.00007</v>
      </c>
    </row>
    <row r="20" customFormat="false" ht="15" hidden="false" customHeight="false" outlineLevel="0" collapsed="false">
      <c r="A20" s="18" t="n">
        <v>4</v>
      </c>
      <c r="B20" s="18" t="str">
        <f aca="false">IF(G20="","",INDEX(Pipeline!$A$5:$A$204,MATCH(G20,Pipeline!$O$5:$O$204,0)))</f>
        <v/>
      </c>
      <c r="C20" s="18" t="str">
        <f aca="false">IF(G20="","",INDEX(Pipeline!$B$5:$B$204,MATCH(G20,Pipeline!$O$5:$O$204,0)))</f>
        <v/>
      </c>
      <c r="D20" s="18" t="str">
        <f aca="false">IF(G20="","",INDEX(Pipeline!$D$5:$D$204,MATCH(G20,Pipeline!$O$5:$O$204,0)))</f>
        <v/>
      </c>
      <c r="E20" s="31" t="str">
        <f aca="false">IF(G20="","",INDEX(Pipeline!$J$5:$J$204,MATCH(G20,Pipeline!$O$5:$O$204,0)))</f>
        <v/>
      </c>
      <c r="F20" s="32" t="str">
        <f aca="false">IF(G20="","",INDEX(Pipeline!$K$5:$K$204,MATCH(G20,Pipeline!$O$5:$O$204,0)))</f>
        <v/>
      </c>
      <c r="G20" s="33" t="str">
        <f aca="false">IFERROR(SMALL(Pipeline!$O$5:$O$204,A20),"")</f>
        <v/>
      </c>
    </row>
    <row r="21" customFormat="false" ht="15" hidden="false" customHeight="false" outlineLevel="0" collapsed="false">
      <c r="A21" s="18" t="n">
        <v>5</v>
      </c>
      <c r="B21" s="18" t="str">
        <f aca="false">IF(G21="","",INDEX(Pipeline!$A$5:$A$204,MATCH(G21,Pipeline!$O$5:$O$204,0)))</f>
        <v/>
      </c>
      <c r="C21" s="18" t="str">
        <f aca="false">IF(G21="","",INDEX(Pipeline!$B$5:$B$204,MATCH(G21,Pipeline!$O$5:$O$204,0)))</f>
        <v/>
      </c>
      <c r="D21" s="18" t="str">
        <f aca="false">IF(G21="","",INDEX(Pipeline!$D$5:$D$204,MATCH(G21,Pipeline!$O$5:$O$204,0)))</f>
        <v/>
      </c>
      <c r="E21" s="31" t="str">
        <f aca="false">IF(G21="","",INDEX(Pipeline!$J$5:$J$204,MATCH(G21,Pipeline!$O$5:$O$204,0)))</f>
        <v/>
      </c>
      <c r="F21" s="32" t="str">
        <f aca="false">IF(G21="","",INDEX(Pipeline!$K$5:$K$204,MATCH(G21,Pipeline!$O$5:$O$204,0)))</f>
        <v/>
      </c>
      <c r="G21" s="33" t="str">
        <f aca="false">IFERROR(SMALL(Pipeline!$O$5:$O$204,A21),"")</f>
        <v/>
      </c>
    </row>
    <row r="24" customFormat="false" ht="15" hidden="false" customHeight="false" outlineLevel="0" collapsed="false">
      <c r="A24" s="22" t="s">
        <v>125</v>
      </c>
    </row>
    <row r="25" customFormat="false" ht="31.5" hidden="false" customHeight="true" outlineLevel="0" collapsed="false">
      <c r="A25" s="7" t="s">
        <v>122</v>
      </c>
      <c r="B25" s="7" t="s">
        <v>67</v>
      </c>
      <c r="C25" s="7" t="s">
        <v>68</v>
      </c>
      <c r="D25" s="7" t="s">
        <v>70</v>
      </c>
      <c r="E25" s="7" t="s">
        <v>123</v>
      </c>
      <c r="F25" s="7" t="s">
        <v>124</v>
      </c>
    </row>
    <row r="26" customFormat="false" ht="23.85" hidden="false" customHeight="false" outlineLevel="0" collapsed="false">
      <c r="A26" s="18" t="n">
        <v>1</v>
      </c>
      <c r="B26" s="18" t="str">
        <f aca="false">IF(G26="","",INDEX('Reports Due'!$A$5:$A$104,MATCH(G26,'Reports Due'!$I$5:$I$104,0)))</f>
        <v>Example: Larkspur County Arts Fund, 2025 award</v>
      </c>
      <c r="C26" s="18" t="str">
        <f aca="false">IF(G26="","",INDEX('Reports Due'!$B$5:$B$104,MATCH(G26,'Reports Due'!$I$5:$I$104,0)))</f>
        <v>Final narrative</v>
      </c>
      <c r="D26" s="18" t="str">
        <f aca="false">IF(G26="","",INDEX('Reports Due'!$D$5:$D$104,MATCH(G26,'Reports Due'!$I$5:$I$104,0)))</f>
        <v>in progress</v>
      </c>
      <c r="E26" s="31" t="n">
        <f aca="false">IF(G26="","",INDEX('Reports Due'!$C$5:$C$104,MATCH(G26,'Reports Due'!$I$5:$I$104,0)))</f>
        <v>46328</v>
      </c>
      <c r="F26" s="32" t="n">
        <f aca="false">IF(G26="","",INDEX('Reports Due'!$E$5:$E$104,MATCH(G26,'Reports Due'!$I$5:$I$104,0)))</f>
        <v>6</v>
      </c>
      <c r="G26" s="33" t="n">
        <f aca="false">IFERROR(SMALL('Reports Due'!$I$5:$I$104,A26),"")</f>
        <v>46328.00005</v>
      </c>
    </row>
    <row r="27" customFormat="false" ht="23.85" hidden="false" customHeight="false" outlineLevel="0" collapsed="false">
      <c r="A27" s="18" t="n">
        <v>2</v>
      </c>
      <c r="B27" s="18" t="str">
        <f aca="false">IF(G27="","",INDEX('Reports Due'!$A$5:$A$104,MATCH(G27,'Reports Due'!$I$5:$I$104,0)))</f>
        <v>Example: Harlow Ridge Community Foundation, Neighborhood Gardens</v>
      </c>
      <c r="C27" s="18" t="str">
        <f aca="false">IF(G27="","",INDEX('Reports Due'!$B$5:$B$104,MATCH(G27,'Reports Due'!$I$5:$I$104,0)))</f>
        <v>Interim narrative</v>
      </c>
      <c r="D27" s="18" t="str">
        <f aca="false">IF(G27="","",INDEX('Reports Due'!$D$5:$D$104,MATCH(G27,'Reports Due'!$I$5:$I$104,0)))</f>
        <v>not started</v>
      </c>
      <c r="E27" s="31" t="n">
        <f aca="false">IF(G27="","",INDEX('Reports Due'!$C$5:$C$104,MATCH(G27,'Reports Due'!$I$5:$I$104,0)))</f>
        <v>46402</v>
      </c>
      <c r="F27" s="32" t="n">
        <f aca="false">IF(G27="","",INDEX('Reports Due'!$E$5:$E$104,MATCH(G27,'Reports Due'!$I$5:$I$104,0)))</f>
        <v>80</v>
      </c>
      <c r="G27" s="33" t="n">
        <f aca="false">IFERROR(SMALL('Reports Due'!$I$5:$I$104,A27),"")</f>
        <v>46402.00006</v>
      </c>
    </row>
    <row r="28" customFormat="false" ht="23.85" hidden="false" customHeight="false" outlineLevel="0" collapsed="false">
      <c r="A28" s="18" t="n">
        <v>3</v>
      </c>
      <c r="B28" s="18" t="str">
        <f aca="false">IF(G28="","",INDEX('Reports Due'!$A$5:$A$104,MATCH(G28,'Reports Due'!$I$5:$I$104,0)))</f>
        <v>Example: Harlow Ridge Community Foundation, Neighborhood Gardens</v>
      </c>
      <c r="C28" s="18" t="str">
        <f aca="false">IF(G28="","",INDEX('Reports Due'!$B$5:$B$104,MATCH(G28,'Reports Due'!$I$5:$I$104,0)))</f>
        <v>Financial report</v>
      </c>
      <c r="D28" s="18" t="str">
        <f aca="false">IF(G28="","",INDEX('Reports Due'!$D$5:$D$104,MATCH(G28,'Reports Due'!$I$5:$I$104,0)))</f>
        <v>not started</v>
      </c>
      <c r="E28" s="31" t="n">
        <f aca="false">IF(G28="","",INDEX('Reports Due'!$C$5:$C$104,MATCH(G28,'Reports Due'!$I$5:$I$104,0)))</f>
        <v>46660</v>
      </c>
      <c r="F28" s="32" t="n">
        <f aca="false">IF(G28="","",INDEX('Reports Due'!$E$5:$E$104,MATCH(G28,'Reports Due'!$I$5:$I$104,0)))</f>
        <v>338</v>
      </c>
      <c r="G28" s="33" t="n">
        <f aca="false">IFERROR(SMALL('Reports Due'!$I$5:$I$104,A28),"")</f>
        <v>46660.00007</v>
      </c>
    </row>
  </sheetData>
  <mergeCells count="1">
    <mergeCell ref="F10:H11"/>
  </mergeCells>
  <conditionalFormatting sqref="F17:F21">
    <cfRule type="expression" priority="2" aboveAverage="0" equalAverage="0" bottom="0" percent="0" rank="0" text="" dxfId="0">
      <formula>AND(ISNUMBER(F17),F17&lt;7)</formula>
    </cfRule>
    <cfRule type="expression" priority="3" aboveAverage="0" equalAverage="0" bottom="0" percent="0" rank="0" text="" dxfId="1">
      <formula>AND(ISNUMBER(F17),F17&lt;21)</formula>
    </cfRule>
  </conditionalFormatting>
  <conditionalFormatting sqref="F26:F28">
    <cfRule type="expression" priority="4" aboveAverage="0" equalAverage="0" bottom="0" percent="0" rank="0" text="" dxfId="0">
      <formula>AND(ISNUMBER(F26),F26&lt;7)</formula>
    </cfRule>
    <cfRule type="expression" priority="5" aboveAverage="0" equalAverage="0" bottom="0" percent="0" rank="0" text="" dxfId="1">
      <formula>AND(ISNUMBER(F26),F26&lt;21)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A6AB"/>
    <pageSetUpPr fitToPage="false"/>
  </sheetPr>
  <dimension ref="A1:F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0"/>
    <col collapsed="false" customWidth="true" hidden="false" outlineLevel="0" max="3" min="3" style="0" width="4"/>
    <col collapsed="false" customWidth="true" hidden="false" outlineLevel="0" max="4" min="4" style="0" width="22"/>
    <col collapsed="false" customWidth="true" hidden="false" outlineLevel="0" max="5" min="5" style="0" width="4"/>
    <col collapsed="false" customWidth="true" hidden="false" outlineLevel="0" max="6" min="6" style="0" width="18"/>
  </cols>
  <sheetData>
    <row r="1" customFormat="false" ht="25.5" hidden="false" customHeight="true" outlineLevel="0" collapsed="false">
      <c r="A1" s="5" t="s">
        <v>126</v>
      </c>
    </row>
    <row r="2" customFormat="false" ht="15" hidden="false" customHeight="false" outlineLevel="0" collapsed="false">
      <c r="A2" s="2" t="s">
        <v>127</v>
      </c>
    </row>
    <row r="4" customFormat="false" ht="15" hidden="false" customHeight="false" outlineLevel="0" collapsed="false">
      <c r="A4" s="34" t="s">
        <v>24</v>
      </c>
      <c r="B4" s="34" t="s">
        <v>128</v>
      </c>
      <c r="D4" s="34" t="s">
        <v>129</v>
      </c>
      <c r="F4" s="34" t="s">
        <v>130</v>
      </c>
    </row>
    <row r="5" customFormat="false" ht="15" hidden="false" customHeight="false" outlineLevel="0" collapsed="false">
      <c r="A5" s="35" t="s">
        <v>49</v>
      </c>
      <c r="B5" s="36" t="n">
        <v>0.1</v>
      </c>
      <c r="D5" s="35" t="s">
        <v>76</v>
      </c>
      <c r="F5" s="35" t="s">
        <v>77</v>
      </c>
    </row>
    <row r="6" customFormat="false" ht="15" hidden="false" customHeight="false" outlineLevel="0" collapsed="false">
      <c r="A6" s="35" t="s">
        <v>44</v>
      </c>
      <c r="B6" s="36" t="n">
        <v>0.25</v>
      </c>
      <c r="D6" s="35" t="s">
        <v>72</v>
      </c>
      <c r="F6" s="35" t="s">
        <v>73</v>
      </c>
    </row>
    <row r="7" customFormat="false" ht="15" hidden="false" customHeight="false" outlineLevel="0" collapsed="false">
      <c r="A7" s="35" t="s">
        <v>38</v>
      </c>
      <c r="B7" s="36" t="n">
        <v>0.35</v>
      </c>
      <c r="D7" s="35" t="s">
        <v>79</v>
      </c>
      <c r="F7" s="35" t="s">
        <v>54</v>
      </c>
    </row>
    <row r="8" customFormat="false" ht="15" hidden="false" customHeight="false" outlineLevel="0" collapsed="false">
      <c r="A8" s="35" t="s">
        <v>54</v>
      </c>
      <c r="B8" s="36" t="n">
        <v>0.4</v>
      </c>
      <c r="D8" s="35" t="s">
        <v>131</v>
      </c>
      <c r="F8" s="35" t="s">
        <v>132</v>
      </c>
    </row>
    <row r="9" customFormat="false" ht="15" hidden="false" customHeight="false" outlineLevel="0" collapsed="false">
      <c r="A9" s="35" t="s">
        <v>58</v>
      </c>
      <c r="B9" s="36" t="n">
        <v>1</v>
      </c>
      <c r="D9" s="35" t="s">
        <v>133</v>
      </c>
    </row>
    <row r="10" customFormat="false" ht="15" hidden="false" customHeight="false" outlineLevel="0" collapsed="false">
      <c r="A10" s="35" t="s">
        <v>62</v>
      </c>
      <c r="B10" s="36" t="n">
        <v>0</v>
      </c>
      <c r="D10" s="35" t="s">
        <v>134</v>
      </c>
    </row>
    <row r="12" customFormat="false" ht="15" hidden="false" customHeight="false" outlineLevel="0" collapsed="false">
      <c r="A12" s="6" t="s">
        <v>135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2026-10-27T17:56:20Z</dcterms:created>
  <dc:creator>openpyxl</dc:creator>
  <dc:description/>
  <dc:language>en-US</dc:language>
  <cp:lastModifiedBy/>
  <dcterms:modified xsi:type="dcterms:W3CDTF">2026-10-27T17:56:29Z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